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rew\Documents\woodsmen logos\"/>
    </mc:Choice>
  </mc:AlternateContent>
  <bookViews>
    <workbookView xWindow="0" yWindow="0" windowWidth="23040" windowHeight="9972" tabRatio="878" firstSheet="6" activeTab="17"/>
  </bookViews>
  <sheets>
    <sheet name="Stock Saw" sheetId="1" r:id="rId1"/>
    <sheet name="Pole Climb" sheetId="3" r:id="rId2"/>
    <sheet name="Single Buck" sheetId="5" r:id="rId3"/>
    <sheet name="Birling" sheetId="7" r:id="rId4"/>
    <sheet name="Fly Casting" sheetId="23" r:id="rId5"/>
    <sheet name="Obstacle Pole" sheetId="24" r:id="rId6"/>
    <sheet name="Crosscut Hell" sheetId="9" r:id="rId7"/>
    <sheet name="Scoot Load" sheetId="6" r:id="rId8"/>
    <sheet name="Standing Block" sheetId="20" r:id="rId9"/>
    <sheet name="Underhand" sheetId="15" r:id="rId10"/>
    <sheet name="Split" sheetId="16" r:id="rId11"/>
    <sheet name="Pulp Toss" sheetId="13" r:id="rId12"/>
    <sheet name="Log Roll" sheetId="8" r:id="rId13"/>
    <sheet name="Bow Saw" sheetId="10" r:id="rId14"/>
    <sheet name="Crosscut Saw" sheetId="11" r:id="rId15"/>
    <sheet name="Pack Board" sheetId="14" r:id="rId16"/>
    <sheet name="Canoe Relay" sheetId="25" r:id="rId17"/>
    <sheet name="TOTAL OVERALL" sheetId="17" r:id="rId18"/>
    <sheet name="Sheet3" sheetId="18" r:id="rId19"/>
  </sheets>
  <definedNames>
    <definedName name="_xlnm.Print_Area" localSheetId="5">'Obstacle Pole'!$A$1:$G$39</definedName>
    <definedName name="_xlnm.Print_Area" localSheetId="0">'Stock Saw'!$A$1:$G$39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1" i="17" l="1"/>
  <c r="H4" i="7"/>
  <c r="D26" i="7" l="1"/>
  <c r="D25" i="7"/>
  <c r="D35" i="7"/>
  <c r="D36" i="7"/>
  <c r="D37" i="7"/>
  <c r="D38" i="7"/>
  <c r="D39" i="7"/>
  <c r="D40" i="7"/>
  <c r="D45" i="7"/>
  <c r="D46" i="7"/>
  <c r="D47" i="7"/>
  <c r="D48" i="7"/>
  <c r="D49" i="7"/>
  <c r="D50" i="7"/>
  <c r="D51" i="7"/>
  <c r="D44" i="7"/>
  <c r="H42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6" i="7"/>
  <c r="A25" i="25" l="1"/>
  <c r="A51" i="25" l="1"/>
  <c r="A50" i="25"/>
  <c r="A49" i="25"/>
  <c r="A48" i="25"/>
  <c r="A47" i="25"/>
  <c r="A46" i="25"/>
  <c r="A45" i="25"/>
  <c r="A44" i="25"/>
  <c r="A40" i="25"/>
  <c r="A39" i="25"/>
  <c r="A38" i="25"/>
  <c r="A37" i="25"/>
  <c r="A36" i="25"/>
  <c r="A35" i="25"/>
  <c r="A21" i="25"/>
  <c r="A36" i="11"/>
  <c r="A33" i="11"/>
  <c r="A32" i="11"/>
  <c r="A31" i="11"/>
  <c r="I5" i="23" l="1"/>
  <c r="T22" i="15"/>
  <c r="Q22" i="15"/>
  <c r="L22" i="15"/>
  <c r="P22" i="16"/>
  <c r="L22" i="16"/>
  <c r="P22" i="10"/>
  <c r="Q22" i="10" s="1"/>
  <c r="T22" i="10" s="1"/>
  <c r="L22" i="10"/>
  <c r="P22" i="11"/>
  <c r="L22" i="11"/>
  <c r="Q22" i="11" s="1"/>
  <c r="T22" i="11" s="1"/>
  <c r="P22" i="14"/>
  <c r="L22" i="14"/>
  <c r="Q22" i="14" l="1"/>
  <c r="H22" i="11"/>
  <c r="U22" i="11"/>
  <c r="E22" i="11" s="1"/>
  <c r="V22" i="15"/>
  <c r="F22" i="15" s="1"/>
  <c r="H22" i="10"/>
  <c r="D22" i="10" s="1"/>
  <c r="U22" i="10"/>
  <c r="E22" i="10" s="1"/>
  <c r="T22" i="14"/>
  <c r="Q22" i="16"/>
  <c r="T22" i="16" s="1"/>
  <c r="H22" i="15"/>
  <c r="U22" i="15"/>
  <c r="E22" i="15" s="1"/>
  <c r="P22" i="1"/>
  <c r="Q22" i="1" s="1"/>
  <c r="T22" i="1" s="1"/>
  <c r="H22" i="1" s="1"/>
  <c r="L22" i="1"/>
  <c r="R22" i="17"/>
  <c r="Q22" i="17"/>
  <c r="P22" i="17"/>
  <c r="N22" i="17"/>
  <c r="M22" i="17"/>
  <c r="P22" i="3"/>
  <c r="L22" i="3"/>
  <c r="P22" i="5"/>
  <c r="L22" i="5"/>
  <c r="P22" i="7"/>
  <c r="L22" i="7"/>
  <c r="F22" i="23"/>
  <c r="P22" i="24"/>
  <c r="L22" i="24"/>
  <c r="P22" i="9"/>
  <c r="L22" i="9"/>
  <c r="P22" i="6"/>
  <c r="L22" i="6"/>
  <c r="P22" i="20"/>
  <c r="L22" i="20"/>
  <c r="P22" i="25"/>
  <c r="L22" i="25"/>
  <c r="P22" i="13"/>
  <c r="L22" i="13"/>
  <c r="L22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V22" i="11" l="1"/>
  <c r="F22" i="11" s="1"/>
  <c r="H22" i="16"/>
  <c r="U22" i="16"/>
  <c r="E22" i="16" s="1"/>
  <c r="Q22" i="3"/>
  <c r="T22" i="3" s="1"/>
  <c r="V22" i="10"/>
  <c r="F22" i="10" s="1"/>
  <c r="Q22" i="7"/>
  <c r="T22" i="7" s="1"/>
  <c r="Q22" i="25"/>
  <c r="T22" i="25" s="1"/>
  <c r="H22" i="14"/>
  <c r="U22" i="14"/>
  <c r="E22" i="14" s="1"/>
  <c r="Q22" i="9"/>
  <c r="T22" i="9" s="1"/>
  <c r="U22" i="9" s="1"/>
  <c r="Q22" i="5"/>
  <c r="T22" i="5" s="1"/>
  <c r="U22" i="5" s="1"/>
  <c r="E22" i="5" s="1"/>
  <c r="E22" i="17"/>
  <c r="Q22" i="20"/>
  <c r="T22" i="20" s="1"/>
  <c r="H22" i="20" s="1"/>
  <c r="U22" i="1"/>
  <c r="E22" i="1" s="1"/>
  <c r="Q22" i="24"/>
  <c r="T22" i="24" s="1"/>
  <c r="H22" i="24" s="1"/>
  <c r="U22" i="24"/>
  <c r="E22" i="24" s="1"/>
  <c r="H22" i="3"/>
  <c r="U22" i="3"/>
  <c r="E22" i="3" s="1"/>
  <c r="Q22" i="13"/>
  <c r="T22" i="13" s="1"/>
  <c r="H22" i="13" s="1"/>
  <c r="Q22" i="6"/>
  <c r="T22" i="6" s="1"/>
  <c r="U22" i="6" s="1"/>
  <c r="E22" i="6" s="1"/>
  <c r="Q22" i="8"/>
  <c r="T22" i="8" s="1"/>
  <c r="U22" i="8"/>
  <c r="E22" i="8" s="1"/>
  <c r="H22" i="8"/>
  <c r="H22" i="25"/>
  <c r="U22" i="25"/>
  <c r="E22" i="25" s="1"/>
  <c r="I43" i="23"/>
  <c r="P51" i="25"/>
  <c r="L51" i="25"/>
  <c r="P50" i="25"/>
  <c r="L50" i="25"/>
  <c r="P49" i="25"/>
  <c r="L49" i="25"/>
  <c r="P48" i="25"/>
  <c r="L48" i="25"/>
  <c r="P47" i="25"/>
  <c r="L47" i="25"/>
  <c r="P46" i="25"/>
  <c r="L46" i="25"/>
  <c r="P45" i="25"/>
  <c r="L45" i="25"/>
  <c r="P44" i="25"/>
  <c r="L44" i="25"/>
  <c r="P40" i="25"/>
  <c r="L40" i="25"/>
  <c r="F40" i="25"/>
  <c r="E40" i="25"/>
  <c r="B40" i="25"/>
  <c r="P39" i="25"/>
  <c r="L39" i="25"/>
  <c r="B39" i="25"/>
  <c r="P38" i="25"/>
  <c r="Q38" i="25" s="1"/>
  <c r="T38" i="25" s="1"/>
  <c r="L38" i="25"/>
  <c r="B38" i="25"/>
  <c r="P37" i="25"/>
  <c r="Q37" i="25" s="1"/>
  <c r="L37" i="25"/>
  <c r="B37" i="25"/>
  <c r="P36" i="25"/>
  <c r="L36" i="25"/>
  <c r="B36" i="25"/>
  <c r="P35" i="25"/>
  <c r="L35" i="25"/>
  <c r="B35" i="25"/>
  <c r="P34" i="25"/>
  <c r="L34" i="25"/>
  <c r="P33" i="25"/>
  <c r="L33" i="25"/>
  <c r="P32" i="25"/>
  <c r="L32" i="25"/>
  <c r="P31" i="25"/>
  <c r="L31" i="25"/>
  <c r="P30" i="25"/>
  <c r="L30" i="25"/>
  <c r="P29" i="25"/>
  <c r="L29" i="25"/>
  <c r="F29" i="25"/>
  <c r="E29" i="25"/>
  <c r="P28" i="25"/>
  <c r="L28" i="25"/>
  <c r="F28" i="25"/>
  <c r="E28" i="25"/>
  <c r="P27" i="25"/>
  <c r="L27" i="25"/>
  <c r="P26" i="25"/>
  <c r="L26" i="25"/>
  <c r="P25" i="25"/>
  <c r="L25" i="25"/>
  <c r="P21" i="25"/>
  <c r="L21" i="25"/>
  <c r="P20" i="25"/>
  <c r="L20" i="25"/>
  <c r="P19" i="25"/>
  <c r="L19" i="25"/>
  <c r="P18" i="25"/>
  <c r="L18" i="25"/>
  <c r="P17" i="25"/>
  <c r="L17" i="25"/>
  <c r="P16" i="25"/>
  <c r="L16" i="25"/>
  <c r="P15" i="25"/>
  <c r="L15" i="25"/>
  <c r="P14" i="25"/>
  <c r="L14" i="25"/>
  <c r="P13" i="25"/>
  <c r="L13" i="25"/>
  <c r="P12" i="25"/>
  <c r="L12" i="25"/>
  <c r="P11" i="25"/>
  <c r="L11" i="25"/>
  <c r="P10" i="25"/>
  <c r="L10" i="25"/>
  <c r="P9" i="25"/>
  <c r="L9" i="25"/>
  <c r="P8" i="25"/>
  <c r="L8" i="25"/>
  <c r="P7" i="25"/>
  <c r="L7" i="25"/>
  <c r="P6" i="25"/>
  <c r="L6" i="25"/>
  <c r="P51" i="24"/>
  <c r="L51" i="24"/>
  <c r="P50" i="24"/>
  <c r="L50" i="24"/>
  <c r="P49" i="24"/>
  <c r="L49" i="24"/>
  <c r="P48" i="24"/>
  <c r="L48" i="24"/>
  <c r="P47" i="24"/>
  <c r="L47" i="24"/>
  <c r="P46" i="24"/>
  <c r="L46" i="24"/>
  <c r="P45" i="24"/>
  <c r="L45" i="24"/>
  <c r="P44" i="24"/>
  <c r="L44" i="24"/>
  <c r="P40" i="24"/>
  <c r="Q40" i="24" s="1"/>
  <c r="T40" i="24" s="1"/>
  <c r="L40" i="24"/>
  <c r="P39" i="24"/>
  <c r="L39" i="24"/>
  <c r="P38" i="24"/>
  <c r="Q38" i="24" s="1"/>
  <c r="T38" i="24" s="1"/>
  <c r="L38" i="24"/>
  <c r="P37" i="24"/>
  <c r="L37" i="24"/>
  <c r="P36" i="24"/>
  <c r="Q36" i="24" s="1"/>
  <c r="T36" i="24" s="1"/>
  <c r="L36" i="24"/>
  <c r="P35" i="24"/>
  <c r="L35" i="24"/>
  <c r="P34" i="24"/>
  <c r="L34" i="24"/>
  <c r="P33" i="24"/>
  <c r="L33" i="24"/>
  <c r="P32" i="24"/>
  <c r="L32" i="24"/>
  <c r="P31" i="24"/>
  <c r="L31" i="24"/>
  <c r="P30" i="24"/>
  <c r="L30" i="24"/>
  <c r="P29" i="24"/>
  <c r="L29" i="24"/>
  <c r="P28" i="24"/>
  <c r="L28" i="24"/>
  <c r="P27" i="24"/>
  <c r="L27" i="24"/>
  <c r="P26" i="24"/>
  <c r="L26" i="24"/>
  <c r="P25" i="24"/>
  <c r="L25" i="24"/>
  <c r="P21" i="24"/>
  <c r="L21" i="24"/>
  <c r="P20" i="24"/>
  <c r="L20" i="24"/>
  <c r="P19" i="24"/>
  <c r="L19" i="24"/>
  <c r="P18" i="24"/>
  <c r="L18" i="24"/>
  <c r="P17" i="24"/>
  <c r="L17" i="24"/>
  <c r="P16" i="24"/>
  <c r="L16" i="24"/>
  <c r="P15" i="24"/>
  <c r="L15" i="24"/>
  <c r="P14" i="24"/>
  <c r="L14" i="24"/>
  <c r="P13" i="24"/>
  <c r="L13" i="24"/>
  <c r="P12" i="24"/>
  <c r="L12" i="24"/>
  <c r="P11" i="24"/>
  <c r="L11" i="24"/>
  <c r="P10" i="24"/>
  <c r="L10" i="24"/>
  <c r="P9" i="24"/>
  <c r="L9" i="24"/>
  <c r="P8" i="24"/>
  <c r="L8" i="24"/>
  <c r="P7" i="24"/>
  <c r="L7" i="24"/>
  <c r="P6" i="24"/>
  <c r="L6" i="24"/>
  <c r="I24" i="23"/>
  <c r="F51" i="23"/>
  <c r="D51" i="23"/>
  <c r="F50" i="23"/>
  <c r="F49" i="23"/>
  <c r="F48" i="23"/>
  <c r="F47" i="23"/>
  <c r="F46" i="23"/>
  <c r="F45" i="23"/>
  <c r="F44" i="23"/>
  <c r="F40" i="23"/>
  <c r="D40" i="23" s="1"/>
  <c r="F39" i="23"/>
  <c r="D39" i="23"/>
  <c r="F38" i="23"/>
  <c r="D38" i="23" s="1"/>
  <c r="F37" i="23"/>
  <c r="D37" i="23" s="1"/>
  <c r="F36" i="23"/>
  <c r="D36" i="23" s="1"/>
  <c r="F35" i="23"/>
  <c r="D35" i="23"/>
  <c r="F34" i="23"/>
  <c r="F33" i="23"/>
  <c r="F32" i="23"/>
  <c r="F31" i="23"/>
  <c r="F30" i="23"/>
  <c r="F29" i="23"/>
  <c r="F28" i="23"/>
  <c r="F27" i="23"/>
  <c r="F26" i="23"/>
  <c r="F25" i="23"/>
  <c r="D25" i="23" s="1"/>
  <c r="F21" i="23"/>
  <c r="D21" i="23" s="1"/>
  <c r="F20" i="23"/>
  <c r="D20" i="23" s="1"/>
  <c r="F19" i="23"/>
  <c r="D19" i="23" s="1"/>
  <c r="F18" i="23"/>
  <c r="D18" i="23" s="1"/>
  <c r="F17" i="23"/>
  <c r="F16" i="23"/>
  <c r="F15" i="23"/>
  <c r="F14" i="23"/>
  <c r="F13" i="23"/>
  <c r="D13" i="23" s="1"/>
  <c r="F12" i="23"/>
  <c r="F11" i="23"/>
  <c r="D11" i="23" s="1"/>
  <c r="F10" i="23"/>
  <c r="D10" i="23" s="1"/>
  <c r="F9" i="23"/>
  <c r="D9" i="23" s="1"/>
  <c r="F8" i="23"/>
  <c r="D8" i="23" s="1"/>
  <c r="F7" i="23"/>
  <c r="D7" i="23"/>
  <c r="F6" i="23"/>
  <c r="D6" i="23" s="1"/>
  <c r="B40" i="14"/>
  <c r="B39" i="14"/>
  <c r="B38" i="14"/>
  <c r="B37" i="14"/>
  <c r="B36" i="14"/>
  <c r="B35" i="14"/>
  <c r="B40" i="11"/>
  <c r="B39" i="11"/>
  <c r="B38" i="11"/>
  <c r="B37" i="11"/>
  <c r="B36" i="11"/>
  <c r="B35" i="11"/>
  <c r="B40" i="10"/>
  <c r="B39" i="10"/>
  <c r="B38" i="10"/>
  <c r="B37" i="10"/>
  <c r="B36" i="10"/>
  <c r="B35" i="10"/>
  <c r="B40" i="8"/>
  <c r="B39" i="8"/>
  <c r="B38" i="8"/>
  <c r="B37" i="8"/>
  <c r="B36" i="8"/>
  <c r="B35" i="8"/>
  <c r="B40" i="13"/>
  <c r="B39" i="13"/>
  <c r="B38" i="13"/>
  <c r="B37" i="13"/>
  <c r="B36" i="13"/>
  <c r="B35" i="13"/>
  <c r="B40" i="16"/>
  <c r="B39" i="16"/>
  <c r="B38" i="16"/>
  <c r="B37" i="16"/>
  <c r="B36" i="16"/>
  <c r="B35" i="16"/>
  <c r="B40" i="15"/>
  <c r="B39" i="15"/>
  <c r="B38" i="15"/>
  <c r="B37" i="15"/>
  <c r="B36" i="15"/>
  <c r="B35" i="15"/>
  <c r="B40" i="20"/>
  <c r="B39" i="20"/>
  <c r="B38" i="20"/>
  <c r="B37" i="20"/>
  <c r="B36" i="20"/>
  <c r="B35" i="20"/>
  <c r="B40" i="6"/>
  <c r="B39" i="6"/>
  <c r="B38" i="6"/>
  <c r="B37" i="6"/>
  <c r="B36" i="6"/>
  <c r="B35" i="6"/>
  <c r="B40" i="9"/>
  <c r="B39" i="9"/>
  <c r="B38" i="9"/>
  <c r="B37" i="9"/>
  <c r="B36" i="9"/>
  <c r="B35" i="9"/>
  <c r="B40" i="24"/>
  <c r="B39" i="24"/>
  <c r="B38" i="24"/>
  <c r="B37" i="24"/>
  <c r="B36" i="24"/>
  <c r="B35" i="24"/>
  <c r="P51" i="3"/>
  <c r="L51" i="3"/>
  <c r="P50" i="3"/>
  <c r="L50" i="3"/>
  <c r="P49" i="3"/>
  <c r="L49" i="3"/>
  <c r="P48" i="3"/>
  <c r="L48" i="3"/>
  <c r="P47" i="3"/>
  <c r="L47" i="3"/>
  <c r="P46" i="3"/>
  <c r="L46" i="3"/>
  <c r="P45" i="3"/>
  <c r="L45" i="3"/>
  <c r="P44" i="3"/>
  <c r="L44" i="3"/>
  <c r="P40" i="3"/>
  <c r="L40" i="3"/>
  <c r="P39" i="3"/>
  <c r="L39" i="3"/>
  <c r="P38" i="3"/>
  <c r="L38" i="3"/>
  <c r="P37" i="3"/>
  <c r="L37" i="3"/>
  <c r="P36" i="3"/>
  <c r="Q36" i="3" s="1"/>
  <c r="T36" i="3" s="1"/>
  <c r="H36" i="3" s="1"/>
  <c r="D36" i="3" s="1"/>
  <c r="L36" i="3"/>
  <c r="P35" i="3"/>
  <c r="L35" i="3"/>
  <c r="P34" i="3"/>
  <c r="L34" i="3"/>
  <c r="P33" i="3"/>
  <c r="L33" i="3"/>
  <c r="P32" i="3"/>
  <c r="L32" i="3"/>
  <c r="P31" i="3"/>
  <c r="L31" i="3"/>
  <c r="P30" i="3"/>
  <c r="L30" i="3"/>
  <c r="P29" i="3"/>
  <c r="L29" i="3"/>
  <c r="P28" i="3"/>
  <c r="L28" i="3"/>
  <c r="P27" i="3"/>
  <c r="L27" i="3"/>
  <c r="P26" i="3"/>
  <c r="L26" i="3"/>
  <c r="P25" i="3"/>
  <c r="L25" i="3"/>
  <c r="P21" i="3"/>
  <c r="L21" i="3"/>
  <c r="P20" i="3"/>
  <c r="L20" i="3"/>
  <c r="P19" i="3"/>
  <c r="L19" i="3"/>
  <c r="P18" i="3"/>
  <c r="L18" i="3"/>
  <c r="P17" i="3"/>
  <c r="L17" i="3"/>
  <c r="P16" i="3"/>
  <c r="L16" i="3"/>
  <c r="Q16" i="3" s="1"/>
  <c r="P15" i="3"/>
  <c r="L15" i="3"/>
  <c r="P14" i="3"/>
  <c r="L14" i="3"/>
  <c r="P13" i="3"/>
  <c r="L13" i="3"/>
  <c r="P12" i="3"/>
  <c r="L12" i="3"/>
  <c r="Q12" i="3" s="1"/>
  <c r="P11" i="3"/>
  <c r="L11" i="3"/>
  <c r="P10" i="3"/>
  <c r="L10" i="3"/>
  <c r="Q10" i="3" s="1"/>
  <c r="P9" i="3"/>
  <c r="L9" i="3"/>
  <c r="P8" i="3"/>
  <c r="L8" i="3"/>
  <c r="Q8" i="3" s="1"/>
  <c r="P7" i="3"/>
  <c r="L7" i="3"/>
  <c r="P6" i="3"/>
  <c r="L6" i="3"/>
  <c r="Q6" i="3" s="1"/>
  <c r="T6" i="3" s="1"/>
  <c r="B40" i="23"/>
  <c r="B39" i="23"/>
  <c r="B38" i="23"/>
  <c r="B37" i="23"/>
  <c r="B36" i="23"/>
  <c r="B35" i="23"/>
  <c r="B40" i="7"/>
  <c r="B39" i="7"/>
  <c r="B38" i="7"/>
  <c r="B37" i="7"/>
  <c r="B36" i="7"/>
  <c r="B35" i="7"/>
  <c r="B40" i="5"/>
  <c r="B39" i="5"/>
  <c r="B38" i="5"/>
  <c r="B37" i="5"/>
  <c r="B36" i="5"/>
  <c r="B35" i="5"/>
  <c r="P51" i="1"/>
  <c r="L51" i="1"/>
  <c r="P50" i="1"/>
  <c r="Q50" i="1" s="1"/>
  <c r="T50" i="1" s="1"/>
  <c r="L50" i="1"/>
  <c r="P49" i="1"/>
  <c r="L49" i="1"/>
  <c r="P48" i="1"/>
  <c r="L48" i="1"/>
  <c r="P47" i="1"/>
  <c r="L47" i="1"/>
  <c r="P46" i="1"/>
  <c r="L46" i="1"/>
  <c r="P45" i="1"/>
  <c r="L45" i="1"/>
  <c r="P44" i="1"/>
  <c r="L44" i="1"/>
  <c r="P40" i="1"/>
  <c r="L40" i="1"/>
  <c r="P39" i="1"/>
  <c r="L39" i="1"/>
  <c r="P38" i="1"/>
  <c r="L38" i="1"/>
  <c r="P37" i="1"/>
  <c r="Q37" i="1" s="1"/>
  <c r="L37" i="1"/>
  <c r="P36" i="1"/>
  <c r="L36" i="1"/>
  <c r="P35" i="1"/>
  <c r="L35" i="1"/>
  <c r="P34" i="1"/>
  <c r="L34" i="1"/>
  <c r="P33" i="1"/>
  <c r="L33" i="1"/>
  <c r="P32" i="1"/>
  <c r="L32" i="1"/>
  <c r="P31" i="1"/>
  <c r="L31" i="1"/>
  <c r="P30" i="1"/>
  <c r="L30" i="1"/>
  <c r="P29" i="1"/>
  <c r="L29" i="1"/>
  <c r="P28" i="1"/>
  <c r="L28" i="1"/>
  <c r="P27" i="1"/>
  <c r="L27" i="1"/>
  <c r="P26" i="1"/>
  <c r="L26" i="1"/>
  <c r="P25" i="1"/>
  <c r="L25" i="1"/>
  <c r="P21" i="1"/>
  <c r="Q21" i="1" s="1"/>
  <c r="T21" i="1" s="1"/>
  <c r="L21" i="1"/>
  <c r="P20" i="1"/>
  <c r="L20" i="1"/>
  <c r="P19" i="1"/>
  <c r="Q19" i="1" s="1"/>
  <c r="T19" i="1" s="1"/>
  <c r="L19" i="1"/>
  <c r="P18" i="1"/>
  <c r="L18" i="1"/>
  <c r="P17" i="1"/>
  <c r="L17" i="1"/>
  <c r="P16" i="1"/>
  <c r="L16" i="1"/>
  <c r="Q15" i="1"/>
  <c r="T15" i="1" s="1"/>
  <c r="H15" i="1" s="1"/>
  <c r="P15" i="1"/>
  <c r="L15" i="1"/>
  <c r="P14" i="1"/>
  <c r="L14" i="1"/>
  <c r="P13" i="1"/>
  <c r="L13" i="1"/>
  <c r="P12" i="1"/>
  <c r="L12" i="1"/>
  <c r="P11" i="1"/>
  <c r="L11" i="1"/>
  <c r="P10" i="1"/>
  <c r="L10" i="1"/>
  <c r="P9" i="1"/>
  <c r="L9" i="1"/>
  <c r="P8" i="1"/>
  <c r="L8" i="1"/>
  <c r="P7" i="1"/>
  <c r="L7" i="1"/>
  <c r="P6" i="1"/>
  <c r="L6" i="1"/>
  <c r="U22" i="7" l="1"/>
  <c r="E22" i="7" s="1"/>
  <c r="H22" i="7"/>
  <c r="D49" i="23"/>
  <c r="Q15" i="3"/>
  <c r="T15" i="3" s="1"/>
  <c r="Q32" i="3"/>
  <c r="T32" i="3" s="1"/>
  <c r="H32" i="3" s="1"/>
  <c r="Q34" i="3"/>
  <c r="T34" i="3" s="1"/>
  <c r="H34" i="3" s="1"/>
  <c r="Q51" i="3"/>
  <c r="Q50" i="25"/>
  <c r="T50" i="25" s="1"/>
  <c r="H22" i="5"/>
  <c r="V22" i="14"/>
  <c r="F22" i="14" s="1"/>
  <c r="V22" i="16"/>
  <c r="F22" i="16" s="1"/>
  <c r="H22" i="6"/>
  <c r="U22" i="20"/>
  <c r="E22" i="20" s="1"/>
  <c r="Q50" i="24"/>
  <c r="T50" i="24" s="1"/>
  <c r="H50" i="24" s="1"/>
  <c r="Q46" i="24"/>
  <c r="T46" i="24" s="1"/>
  <c r="Q44" i="24"/>
  <c r="T44" i="24" s="1"/>
  <c r="U44" i="24" s="1"/>
  <c r="E44" i="24" s="1"/>
  <c r="E22" i="9"/>
  <c r="V22" i="9"/>
  <c r="F22" i="9" s="1"/>
  <c r="H22" i="9"/>
  <c r="V22" i="5"/>
  <c r="F22" i="5" s="1"/>
  <c r="D50" i="23"/>
  <c r="D48" i="23"/>
  <c r="D47" i="23"/>
  <c r="D45" i="23"/>
  <c r="E45" i="17" s="1"/>
  <c r="D46" i="23"/>
  <c r="Q51" i="1"/>
  <c r="Q49" i="1"/>
  <c r="Q48" i="1"/>
  <c r="T48" i="1" s="1"/>
  <c r="Q46" i="1"/>
  <c r="T46" i="1" s="1"/>
  <c r="Q44" i="1"/>
  <c r="V22" i="1"/>
  <c r="F22" i="1" s="1"/>
  <c r="Q13" i="1"/>
  <c r="T13" i="1" s="1"/>
  <c r="H13" i="1" s="1"/>
  <c r="Q11" i="1"/>
  <c r="T11" i="1" s="1"/>
  <c r="H11" i="1" s="1"/>
  <c r="Q9" i="1"/>
  <c r="T9" i="1" s="1"/>
  <c r="H9" i="1" s="1"/>
  <c r="Q7" i="1"/>
  <c r="T7" i="1" s="1"/>
  <c r="H7" i="1" s="1"/>
  <c r="V22" i="24"/>
  <c r="F22" i="24" s="1"/>
  <c r="Q21" i="24"/>
  <c r="Q19" i="24"/>
  <c r="Q30" i="3"/>
  <c r="T30" i="3" s="1"/>
  <c r="H30" i="3" s="1"/>
  <c r="Q28" i="3"/>
  <c r="T28" i="3" s="1"/>
  <c r="H28" i="3" s="1"/>
  <c r="Q26" i="3"/>
  <c r="T26" i="3" s="1"/>
  <c r="H26" i="3" s="1"/>
  <c r="Q50" i="3"/>
  <c r="T50" i="3" s="1"/>
  <c r="Q49" i="3"/>
  <c r="T49" i="3" s="1"/>
  <c r="Q47" i="3"/>
  <c r="T47" i="3" s="1"/>
  <c r="Q45" i="3"/>
  <c r="V22" i="3"/>
  <c r="F22" i="3" s="1"/>
  <c r="Q21" i="3"/>
  <c r="T21" i="3" s="1"/>
  <c r="Q20" i="3"/>
  <c r="Q19" i="3"/>
  <c r="T19" i="3" s="1"/>
  <c r="Q18" i="3"/>
  <c r="T18" i="3" s="1"/>
  <c r="Q17" i="3"/>
  <c r="T17" i="3" s="1"/>
  <c r="Q14" i="3"/>
  <c r="Q30" i="24"/>
  <c r="T30" i="24" s="1"/>
  <c r="Q27" i="24"/>
  <c r="T27" i="24" s="1"/>
  <c r="U22" i="13"/>
  <c r="E22" i="13" s="1"/>
  <c r="V22" i="6"/>
  <c r="F22" i="6" s="1"/>
  <c r="V22" i="8"/>
  <c r="F22" i="8" s="1"/>
  <c r="Q45" i="25"/>
  <c r="T45" i="25" s="1"/>
  <c r="Q49" i="25"/>
  <c r="T49" i="25" s="1"/>
  <c r="H49" i="25" s="1"/>
  <c r="Q21" i="25"/>
  <c r="T21" i="25" s="1"/>
  <c r="H21" i="25" s="1"/>
  <c r="Q17" i="25"/>
  <c r="T17" i="25" s="1"/>
  <c r="H17" i="25" s="1"/>
  <c r="Q13" i="25"/>
  <c r="T13" i="25" s="1"/>
  <c r="Q11" i="25"/>
  <c r="Q8" i="25"/>
  <c r="T8" i="25" s="1"/>
  <c r="U8" i="25" s="1"/>
  <c r="E8" i="25" s="1"/>
  <c r="V22" i="25"/>
  <c r="F22" i="25" s="1"/>
  <c r="Q40" i="3"/>
  <c r="T40" i="3" s="1"/>
  <c r="Q16" i="25"/>
  <c r="T16" i="25" s="1"/>
  <c r="T37" i="1"/>
  <c r="Q38" i="3"/>
  <c r="T38" i="3" s="1"/>
  <c r="Q48" i="24"/>
  <c r="T48" i="24" s="1"/>
  <c r="Q18" i="25"/>
  <c r="T18" i="25" s="1"/>
  <c r="H18" i="25" s="1"/>
  <c r="Q25" i="25"/>
  <c r="T25" i="25" s="1"/>
  <c r="Q33" i="25"/>
  <c r="T33" i="25" s="1"/>
  <c r="H33" i="25" s="1"/>
  <c r="Q39" i="25"/>
  <c r="T39" i="25" s="1"/>
  <c r="Q39" i="1"/>
  <c r="T39" i="1" s="1"/>
  <c r="U39" i="1" s="1"/>
  <c r="E39" i="1" s="1"/>
  <c r="Q17" i="1"/>
  <c r="T17" i="1" s="1"/>
  <c r="H17" i="1" s="1"/>
  <c r="Q45" i="1"/>
  <c r="Q47" i="1"/>
  <c r="Q7" i="3"/>
  <c r="T7" i="3" s="1"/>
  <c r="H4" i="3" s="1"/>
  <c r="Q9" i="3"/>
  <c r="T9" i="3" s="1"/>
  <c r="H9" i="3" s="1"/>
  <c r="Q11" i="3"/>
  <c r="T11" i="3" s="1"/>
  <c r="H11" i="3" s="1"/>
  <c r="Q13" i="3"/>
  <c r="T13" i="3" s="1"/>
  <c r="U13" i="3" s="1"/>
  <c r="E13" i="3" s="1"/>
  <c r="Q44" i="3"/>
  <c r="T44" i="3" s="1"/>
  <c r="Q46" i="3"/>
  <c r="T46" i="3" s="1"/>
  <c r="Q48" i="3"/>
  <c r="T48" i="3" s="1"/>
  <c r="T51" i="3"/>
  <c r="D32" i="23"/>
  <c r="E32" i="17" s="1"/>
  <c r="Q25" i="24"/>
  <c r="T25" i="24" s="1"/>
  <c r="Q32" i="24"/>
  <c r="T32" i="24" s="1"/>
  <c r="U32" i="24" s="1"/>
  <c r="E32" i="24" s="1"/>
  <c r="Q34" i="24"/>
  <c r="T34" i="24" s="1"/>
  <c r="Q51" i="24"/>
  <c r="T51" i="24" s="1"/>
  <c r="Q32" i="25"/>
  <c r="Q35" i="25"/>
  <c r="T35" i="25" s="1"/>
  <c r="Q36" i="25"/>
  <c r="T36" i="25" s="1"/>
  <c r="T37" i="25"/>
  <c r="H37" i="25" s="1"/>
  <c r="D37" i="25" s="1"/>
  <c r="T37" i="17" s="1"/>
  <c r="Q40" i="25"/>
  <c r="T40" i="25" s="1"/>
  <c r="H40" i="25" s="1"/>
  <c r="D40" i="25" s="1"/>
  <c r="T40" i="17" s="1"/>
  <c r="Q46" i="25"/>
  <c r="T46" i="25" s="1"/>
  <c r="U46" i="25" s="1"/>
  <c r="E46" i="25" s="1"/>
  <c r="Q34" i="25"/>
  <c r="T34" i="25" s="1"/>
  <c r="H34" i="25" s="1"/>
  <c r="Q28" i="25"/>
  <c r="T28" i="25" s="1"/>
  <c r="H28" i="25" s="1"/>
  <c r="Q26" i="25"/>
  <c r="T26" i="25" s="1"/>
  <c r="U26" i="25" s="1"/>
  <c r="E26" i="25" s="1"/>
  <c r="Q14" i="25"/>
  <c r="T14" i="25" s="1"/>
  <c r="H14" i="25" s="1"/>
  <c r="Q12" i="25"/>
  <c r="Q9" i="25"/>
  <c r="T9" i="25" s="1"/>
  <c r="U9" i="25" s="1"/>
  <c r="E9" i="25" s="1"/>
  <c r="H44" i="24"/>
  <c r="D44" i="23"/>
  <c r="E44" i="17" s="1"/>
  <c r="D27" i="23"/>
  <c r="E27" i="17" s="1"/>
  <c r="D33" i="23"/>
  <c r="D31" i="23"/>
  <c r="E31" i="17" s="1"/>
  <c r="D29" i="23"/>
  <c r="E29" i="17" s="1"/>
  <c r="D26" i="23"/>
  <c r="D28" i="23"/>
  <c r="E28" i="17" s="1"/>
  <c r="D30" i="23"/>
  <c r="D34" i="23"/>
  <c r="E34" i="17" s="1"/>
  <c r="D17" i="23"/>
  <c r="D16" i="23"/>
  <c r="D12" i="23"/>
  <c r="D14" i="23"/>
  <c r="D15" i="23"/>
  <c r="T45" i="3"/>
  <c r="Q35" i="1"/>
  <c r="T35" i="1" s="1"/>
  <c r="H35" i="1" s="1"/>
  <c r="D35" i="1" s="1"/>
  <c r="Q33" i="1"/>
  <c r="T33" i="1" s="1"/>
  <c r="H33" i="1" s="1"/>
  <c r="Q31" i="1"/>
  <c r="T31" i="1" s="1"/>
  <c r="H31" i="1" s="1"/>
  <c r="Q29" i="1"/>
  <c r="T29" i="1" s="1"/>
  <c r="H29" i="1" s="1"/>
  <c r="Q27" i="1"/>
  <c r="T27" i="1" s="1"/>
  <c r="H27" i="1" s="1"/>
  <c r="Q25" i="1"/>
  <c r="T25" i="1" s="1"/>
  <c r="U17" i="25"/>
  <c r="E17" i="25" s="1"/>
  <c r="U25" i="25"/>
  <c r="E25" i="25" s="1"/>
  <c r="H25" i="25"/>
  <c r="U21" i="25"/>
  <c r="U50" i="25"/>
  <c r="E50" i="25" s="1"/>
  <c r="H50" i="25"/>
  <c r="H8" i="25"/>
  <c r="U13" i="25"/>
  <c r="E13" i="25" s="1"/>
  <c r="H13" i="25"/>
  <c r="H26" i="25"/>
  <c r="U36" i="25"/>
  <c r="E36" i="25" s="1"/>
  <c r="H36" i="25"/>
  <c r="D36" i="25" s="1"/>
  <c r="T36" i="17" s="1"/>
  <c r="U38" i="25"/>
  <c r="E38" i="25" s="1"/>
  <c r="H38" i="25"/>
  <c r="D38" i="25" s="1"/>
  <c r="T38" i="17" s="1"/>
  <c r="Q31" i="25"/>
  <c r="T31" i="25" s="1"/>
  <c r="H45" i="25"/>
  <c r="U45" i="25"/>
  <c r="E45" i="25" s="1"/>
  <c r="Q48" i="25"/>
  <c r="T48" i="25" s="1"/>
  <c r="Q19" i="25"/>
  <c r="T19" i="25" s="1"/>
  <c r="U37" i="25"/>
  <c r="E37" i="25" s="1"/>
  <c r="Q7" i="25"/>
  <c r="T7" i="25" s="1"/>
  <c r="Q6" i="25"/>
  <c r="T6" i="25" s="1"/>
  <c r="T12" i="25"/>
  <c r="Q15" i="25"/>
  <c r="T15" i="25" s="1"/>
  <c r="Q27" i="25"/>
  <c r="T27" i="25" s="1"/>
  <c r="Q29" i="25"/>
  <c r="T29" i="25" s="1"/>
  <c r="H29" i="25" s="1"/>
  <c r="U35" i="25"/>
  <c r="E35" i="25" s="1"/>
  <c r="U39" i="25"/>
  <c r="E39" i="25" s="1"/>
  <c r="V39" i="25"/>
  <c r="F39" i="25" s="1"/>
  <c r="U49" i="25"/>
  <c r="E49" i="25" s="1"/>
  <c r="Q44" i="25"/>
  <c r="T44" i="25" s="1"/>
  <c r="Q10" i="25"/>
  <c r="T10" i="25" s="1"/>
  <c r="T11" i="25"/>
  <c r="Q20" i="25"/>
  <c r="T20" i="25" s="1"/>
  <c r="Q30" i="25"/>
  <c r="T30" i="25" s="1"/>
  <c r="T32" i="25"/>
  <c r="H35" i="25"/>
  <c r="D35" i="25" s="1"/>
  <c r="T35" i="17" s="1"/>
  <c r="H39" i="25"/>
  <c r="D39" i="25" s="1"/>
  <c r="T39" i="17" s="1"/>
  <c r="H46" i="25"/>
  <c r="Q47" i="25"/>
  <c r="T47" i="25" s="1"/>
  <c r="Q51" i="25"/>
  <c r="T51" i="25" s="1"/>
  <c r="U40" i="24"/>
  <c r="E40" i="24" s="1"/>
  <c r="H40" i="24"/>
  <c r="D40" i="24" s="1"/>
  <c r="G40" i="17" s="1"/>
  <c r="U36" i="24"/>
  <c r="E36" i="24" s="1"/>
  <c r="H36" i="24"/>
  <c r="D36" i="24" s="1"/>
  <c r="G36" i="17" s="1"/>
  <c r="U30" i="24"/>
  <c r="E30" i="24" s="1"/>
  <c r="H30" i="24"/>
  <c r="U38" i="24"/>
  <c r="E38" i="24" s="1"/>
  <c r="H38" i="24"/>
  <c r="D38" i="24" s="1"/>
  <c r="G38" i="17" s="1"/>
  <c r="U34" i="24"/>
  <c r="E34" i="24" s="1"/>
  <c r="H34" i="24"/>
  <c r="T19" i="24"/>
  <c r="T21" i="24"/>
  <c r="Q49" i="24"/>
  <c r="T49" i="24" s="1"/>
  <c r="Q9" i="24"/>
  <c r="T9" i="24" s="1"/>
  <c r="Q11" i="24"/>
  <c r="T11" i="24" s="1"/>
  <c r="Q13" i="24"/>
  <c r="T13" i="24" s="1"/>
  <c r="Q15" i="24"/>
  <c r="T15" i="24" s="1"/>
  <c r="Q17" i="24"/>
  <c r="T17" i="24" s="1"/>
  <c r="U25" i="24"/>
  <c r="E25" i="24" s="1"/>
  <c r="U27" i="24"/>
  <c r="E27" i="24" s="1"/>
  <c r="Q47" i="24"/>
  <c r="T47" i="24" s="1"/>
  <c r="Q7" i="24"/>
  <c r="T7" i="24" s="1"/>
  <c r="H25" i="24"/>
  <c r="Q26" i="24"/>
  <c r="T26" i="24" s="1"/>
  <c r="H27" i="24"/>
  <c r="Q6" i="24"/>
  <c r="T6" i="24" s="1"/>
  <c r="Q8" i="24"/>
  <c r="T8" i="24" s="1"/>
  <c r="Q10" i="24"/>
  <c r="T10" i="24" s="1"/>
  <c r="Q12" i="24"/>
  <c r="T12" i="24" s="1"/>
  <c r="Q14" i="24"/>
  <c r="T14" i="24" s="1"/>
  <c r="Q16" i="24"/>
  <c r="T16" i="24" s="1"/>
  <c r="Q18" i="24"/>
  <c r="T18" i="24" s="1"/>
  <c r="Q20" i="24"/>
  <c r="T20" i="24" s="1"/>
  <c r="Q28" i="24"/>
  <c r="T28" i="24" s="1"/>
  <c r="Q29" i="24"/>
  <c r="T29" i="24" s="1"/>
  <c r="Q31" i="24"/>
  <c r="T31" i="24" s="1"/>
  <c r="Q33" i="24"/>
  <c r="T33" i="24" s="1"/>
  <c r="Q35" i="24"/>
  <c r="T35" i="24" s="1"/>
  <c r="Q37" i="24"/>
  <c r="T37" i="24" s="1"/>
  <c r="Q39" i="24"/>
  <c r="T39" i="24" s="1"/>
  <c r="Q45" i="24"/>
  <c r="T45" i="24" s="1"/>
  <c r="U50" i="24"/>
  <c r="E50" i="24" s="1"/>
  <c r="U7" i="3"/>
  <c r="E7" i="3" s="1"/>
  <c r="T8" i="3"/>
  <c r="T10" i="3"/>
  <c r="T12" i="3"/>
  <c r="T14" i="3"/>
  <c r="T16" i="3"/>
  <c r="T20" i="3"/>
  <c r="Q25" i="3"/>
  <c r="T25" i="3" s="1"/>
  <c r="U30" i="3"/>
  <c r="E30" i="3" s="1"/>
  <c r="Q33" i="3"/>
  <c r="T33" i="3" s="1"/>
  <c r="U45" i="3"/>
  <c r="E45" i="3" s="1"/>
  <c r="H45" i="3"/>
  <c r="U51" i="3"/>
  <c r="E51" i="3" s="1"/>
  <c r="H51" i="3"/>
  <c r="U26" i="3"/>
  <c r="E26" i="3" s="1"/>
  <c r="Q29" i="3"/>
  <c r="T29" i="3" s="1"/>
  <c r="U34" i="3"/>
  <c r="E34" i="3" s="1"/>
  <c r="Q37" i="3"/>
  <c r="T37" i="3" s="1"/>
  <c r="H13" i="3"/>
  <c r="H15" i="3"/>
  <c r="H17" i="3"/>
  <c r="H19" i="3"/>
  <c r="H21" i="3"/>
  <c r="U28" i="3"/>
  <c r="E28" i="3" s="1"/>
  <c r="Q31" i="3"/>
  <c r="T31" i="3" s="1"/>
  <c r="U36" i="3"/>
  <c r="E36" i="3" s="1"/>
  <c r="Q39" i="3"/>
  <c r="T39" i="3" s="1"/>
  <c r="H44" i="3"/>
  <c r="H46" i="3"/>
  <c r="H48" i="3"/>
  <c r="U48" i="3"/>
  <c r="U9" i="3"/>
  <c r="E9" i="3" s="1"/>
  <c r="U15" i="3"/>
  <c r="E15" i="3" s="1"/>
  <c r="U17" i="3"/>
  <c r="E17" i="3" s="1"/>
  <c r="U19" i="3"/>
  <c r="E19" i="3" s="1"/>
  <c r="U21" i="3"/>
  <c r="E21" i="3" s="1"/>
  <c r="Q27" i="3"/>
  <c r="T27" i="3" s="1"/>
  <c r="U32" i="3"/>
  <c r="E32" i="3" s="1"/>
  <c r="Q35" i="3"/>
  <c r="T35" i="3" s="1"/>
  <c r="U44" i="3"/>
  <c r="E44" i="3" s="1"/>
  <c r="U46" i="3"/>
  <c r="E46" i="3" s="1"/>
  <c r="H50" i="3"/>
  <c r="U50" i="3"/>
  <c r="E50" i="3" s="1"/>
  <c r="U31" i="1"/>
  <c r="E31" i="1" s="1"/>
  <c r="U37" i="1"/>
  <c r="E37" i="1" s="1"/>
  <c r="U25" i="1"/>
  <c r="E25" i="1" s="1"/>
  <c r="V25" i="1"/>
  <c r="F25" i="1" s="1"/>
  <c r="U33" i="1"/>
  <c r="E33" i="1" s="1"/>
  <c r="U35" i="1"/>
  <c r="H46" i="1"/>
  <c r="U46" i="1"/>
  <c r="E46" i="1" s="1"/>
  <c r="H48" i="1"/>
  <c r="U48" i="1"/>
  <c r="E48" i="1" s="1"/>
  <c r="H50" i="1"/>
  <c r="U50" i="1"/>
  <c r="E50" i="1" s="1"/>
  <c r="H25" i="1"/>
  <c r="H37" i="1"/>
  <c r="D37" i="1" s="1"/>
  <c r="D37" i="17" s="1"/>
  <c r="H39" i="1"/>
  <c r="D39" i="1" s="1"/>
  <c r="D39" i="17" s="1"/>
  <c r="Q6" i="1"/>
  <c r="T6" i="1" s="1"/>
  <c r="U7" i="1"/>
  <c r="E7" i="1" s="1"/>
  <c r="Q8" i="1"/>
  <c r="T8" i="1" s="1"/>
  <c r="U9" i="1"/>
  <c r="E9" i="1" s="1"/>
  <c r="Q10" i="1"/>
  <c r="T10" i="1" s="1"/>
  <c r="U11" i="1"/>
  <c r="E11" i="1" s="1"/>
  <c r="Q12" i="1"/>
  <c r="T12" i="1" s="1"/>
  <c r="U13" i="1"/>
  <c r="E13" i="1" s="1"/>
  <c r="Q14" i="1"/>
  <c r="T14" i="1" s="1"/>
  <c r="U15" i="1"/>
  <c r="E15" i="1" s="1"/>
  <c r="Q16" i="1"/>
  <c r="T16" i="1" s="1"/>
  <c r="U17" i="1"/>
  <c r="E17" i="1" s="1"/>
  <c r="U19" i="1"/>
  <c r="H19" i="1"/>
  <c r="H21" i="1"/>
  <c r="U21" i="1"/>
  <c r="Q26" i="1"/>
  <c r="T26" i="1" s="1"/>
  <c r="Q28" i="1"/>
  <c r="T28" i="1" s="1"/>
  <c r="Q30" i="1"/>
  <c r="T30" i="1" s="1"/>
  <c r="Q32" i="1"/>
  <c r="T32" i="1" s="1"/>
  <c r="Q34" i="1"/>
  <c r="T34" i="1" s="1"/>
  <c r="Q36" i="1"/>
  <c r="T36" i="1" s="1"/>
  <c r="Q38" i="1"/>
  <c r="T38" i="1"/>
  <c r="Q40" i="1"/>
  <c r="T40" i="1" s="1"/>
  <c r="T44" i="1"/>
  <c r="T45" i="1"/>
  <c r="T47" i="1"/>
  <c r="T49" i="1"/>
  <c r="T51" i="1"/>
  <c r="Q18" i="1"/>
  <c r="T18" i="1" s="1"/>
  <c r="Q20" i="1"/>
  <c r="T20" i="1" s="1"/>
  <c r="P35" i="15"/>
  <c r="L35" i="15"/>
  <c r="P36" i="15"/>
  <c r="L36" i="15"/>
  <c r="P37" i="15"/>
  <c r="L37" i="15"/>
  <c r="P38" i="15"/>
  <c r="L38" i="15"/>
  <c r="P39" i="15"/>
  <c r="L39" i="15"/>
  <c r="P40" i="15"/>
  <c r="L40" i="15"/>
  <c r="P29" i="15"/>
  <c r="L29" i="15"/>
  <c r="Q29" i="15" s="1"/>
  <c r="T29" i="15" s="1"/>
  <c r="H29" i="15" s="1"/>
  <c r="P26" i="15"/>
  <c r="P27" i="15"/>
  <c r="P28" i="15"/>
  <c r="P30" i="15"/>
  <c r="P31" i="15"/>
  <c r="P32" i="15"/>
  <c r="P33" i="15"/>
  <c r="P34" i="15"/>
  <c r="L26" i="15"/>
  <c r="Q26" i="15" s="1"/>
  <c r="T26" i="15" s="1"/>
  <c r="L27" i="15"/>
  <c r="Q27" i="15" s="1"/>
  <c r="T27" i="15" s="1"/>
  <c r="L28" i="15"/>
  <c r="Q28" i="15" s="1"/>
  <c r="T28" i="15" s="1"/>
  <c r="H28" i="15" s="1"/>
  <c r="L30" i="15"/>
  <c r="L31" i="15"/>
  <c r="Q31" i="15" s="1"/>
  <c r="T31" i="15" s="1"/>
  <c r="L32" i="15"/>
  <c r="Q32" i="15" s="1"/>
  <c r="T32" i="15" s="1"/>
  <c r="L33" i="15"/>
  <c r="L34" i="15"/>
  <c r="F28" i="15"/>
  <c r="F29" i="15"/>
  <c r="F40" i="15"/>
  <c r="E28" i="15"/>
  <c r="E29" i="15"/>
  <c r="E40" i="15"/>
  <c r="P39" i="14"/>
  <c r="L39" i="14"/>
  <c r="Q39" i="14" s="1"/>
  <c r="T39" i="14" s="1"/>
  <c r="H39" i="14" s="1"/>
  <c r="D39" i="14" s="1"/>
  <c r="P39" i="17" s="1"/>
  <c r="P26" i="14"/>
  <c r="P27" i="14"/>
  <c r="P28" i="14"/>
  <c r="P29" i="14"/>
  <c r="P30" i="14"/>
  <c r="P31" i="14"/>
  <c r="P32" i="14"/>
  <c r="P33" i="14"/>
  <c r="P34" i="14"/>
  <c r="P35" i="14"/>
  <c r="L35" i="14"/>
  <c r="P36" i="14"/>
  <c r="P37" i="14"/>
  <c r="P38" i="14"/>
  <c r="Q38" i="14" s="1"/>
  <c r="P40" i="14"/>
  <c r="L40" i="14"/>
  <c r="L26" i="14"/>
  <c r="Q26" i="14" s="1"/>
  <c r="T26" i="14" s="1"/>
  <c r="L27" i="14"/>
  <c r="L28" i="14"/>
  <c r="Q28" i="14" s="1"/>
  <c r="T28" i="14" s="1"/>
  <c r="H28" i="14" s="1"/>
  <c r="L29" i="14"/>
  <c r="L30" i="14"/>
  <c r="Q30" i="14" s="1"/>
  <c r="T30" i="14" s="1"/>
  <c r="L31" i="14"/>
  <c r="L32" i="14"/>
  <c r="Q32" i="14"/>
  <c r="T32" i="14" s="1"/>
  <c r="L33" i="14"/>
  <c r="Q33" i="14" s="1"/>
  <c r="T33" i="14" s="1"/>
  <c r="L34" i="14"/>
  <c r="Q34" i="14" s="1"/>
  <c r="T34" i="14" s="1"/>
  <c r="L36" i="14"/>
  <c r="L37" i="14"/>
  <c r="Q37" i="14"/>
  <c r="T37" i="14" s="1"/>
  <c r="L38" i="14"/>
  <c r="T38" i="14"/>
  <c r="F28" i="14"/>
  <c r="F29" i="14"/>
  <c r="F40" i="14"/>
  <c r="E28" i="14"/>
  <c r="E29" i="14"/>
  <c r="E40" i="14"/>
  <c r="P29" i="16"/>
  <c r="L29" i="16"/>
  <c r="P26" i="16"/>
  <c r="P27" i="16"/>
  <c r="P28" i="16"/>
  <c r="P30" i="16"/>
  <c r="P31" i="16"/>
  <c r="P32" i="16"/>
  <c r="P33" i="16"/>
  <c r="P34" i="16"/>
  <c r="P35" i="16"/>
  <c r="L35" i="16"/>
  <c r="Q35" i="16" s="1"/>
  <c r="P36" i="16"/>
  <c r="P37" i="16"/>
  <c r="L37" i="16"/>
  <c r="P38" i="16"/>
  <c r="P39" i="16"/>
  <c r="P40" i="16"/>
  <c r="Q40" i="16" s="1"/>
  <c r="T40" i="16" s="1"/>
  <c r="L40" i="16"/>
  <c r="L26" i="16"/>
  <c r="L27" i="16"/>
  <c r="L28" i="16"/>
  <c r="L30" i="16"/>
  <c r="L31" i="16"/>
  <c r="L32" i="16"/>
  <c r="L33" i="16"/>
  <c r="L34" i="16"/>
  <c r="L36" i="16"/>
  <c r="L38" i="16"/>
  <c r="L39" i="16"/>
  <c r="P26" i="13"/>
  <c r="P27" i="13"/>
  <c r="P28" i="13"/>
  <c r="P29" i="13"/>
  <c r="P30" i="13"/>
  <c r="L30" i="13"/>
  <c r="Q30" i="13" s="1"/>
  <c r="T30" i="13" s="1"/>
  <c r="P31" i="13"/>
  <c r="P32" i="13"/>
  <c r="P33" i="13"/>
  <c r="P34" i="13"/>
  <c r="P35" i="13"/>
  <c r="L35" i="13"/>
  <c r="P36" i="13"/>
  <c r="L36" i="13"/>
  <c r="P37" i="13"/>
  <c r="P38" i="13"/>
  <c r="P39" i="13"/>
  <c r="P40" i="13"/>
  <c r="L40" i="13"/>
  <c r="L26" i="13"/>
  <c r="Q26" i="13" s="1"/>
  <c r="T26" i="13" s="1"/>
  <c r="L27" i="13"/>
  <c r="L28" i="13"/>
  <c r="Q28" i="13" s="1"/>
  <c r="T28" i="13" s="1"/>
  <c r="L29" i="13"/>
  <c r="L31" i="13"/>
  <c r="L32" i="13"/>
  <c r="L33" i="13"/>
  <c r="L34" i="13"/>
  <c r="L37" i="13"/>
  <c r="Q37" i="13" s="1"/>
  <c r="T37" i="13" s="1"/>
  <c r="L38" i="13"/>
  <c r="L39" i="13"/>
  <c r="Q39" i="13"/>
  <c r="T39" i="13" s="1"/>
  <c r="H39" i="13" s="1"/>
  <c r="D39" i="13" s="1"/>
  <c r="O39" i="17" s="1"/>
  <c r="F40" i="13"/>
  <c r="E40" i="13"/>
  <c r="P26" i="11"/>
  <c r="P27" i="11"/>
  <c r="P28" i="11"/>
  <c r="P29" i="11"/>
  <c r="P30" i="11"/>
  <c r="P31" i="11"/>
  <c r="L31" i="11"/>
  <c r="P32" i="11"/>
  <c r="P33" i="11"/>
  <c r="P34" i="11"/>
  <c r="P35" i="11"/>
  <c r="P36" i="11"/>
  <c r="P37" i="11"/>
  <c r="P38" i="11"/>
  <c r="P39" i="11"/>
  <c r="P40" i="11"/>
  <c r="Q40" i="11" s="1"/>
  <c r="T40" i="11" s="1"/>
  <c r="L26" i="11"/>
  <c r="L27" i="11"/>
  <c r="L28" i="11"/>
  <c r="L29" i="11"/>
  <c r="L30" i="11"/>
  <c r="L32" i="11"/>
  <c r="L33" i="11"/>
  <c r="Q33" i="11" s="1"/>
  <c r="T33" i="11" s="1"/>
  <c r="L34" i="11"/>
  <c r="L35" i="11"/>
  <c r="L36" i="11"/>
  <c r="L37" i="11"/>
  <c r="L38" i="11"/>
  <c r="Q38" i="11"/>
  <c r="T38" i="11" s="1"/>
  <c r="L39" i="11"/>
  <c r="L40" i="11"/>
  <c r="P39" i="10"/>
  <c r="Q39" i="10" s="1"/>
  <c r="L39" i="10"/>
  <c r="P26" i="10"/>
  <c r="P27" i="10"/>
  <c r="P28" i="10"/>
  <c r="P29" i="10"/>
  <c r="L29" i="10"/>
  <c r="P30" i="10"/>
  <c r="P31" i="10"/>
  <c r="P32" i="10"/>
  <c r="P33" i="10"/>
  <c r="P34" i="10"/>
  <c r="P35" i="10"/>
  <c r="P36" i="10"/>
  <c r="T36" i="10" s="1"/>
  <c r="P37" i="10"/>
  <c r="L37" i="10"/>
  <c r="Q37" i="10" s="1"/>
  <c r="P38" i="10"/>
  <c r="P40" i="10"/>
  <c r="L26" i="10"/>
  <c r="Q26" i="10" s="1"/>
  <c r="T26" i="10" s="1"/>
  <c r="L27" i="10"/>
  <c r="L28" i="10"/>
  <c r="L30" i="10"/>
  <c r="L31" i="10"/>
  <c r="L32" i="10"/>
  <c r="L33" i="10"/>
  <c r="Q33" i="10" s="1"/>
  <c r="T33" i="10" s="1"/>
  <c r="L34" i="10"/>
  <c r="L35" i="10"/>
  <c r="L36" i="10"/>
  <c r="Q36" i="10" s="1"/>
  <c r="L38" i="10"/>
  <c r="L40" i="10"/>
  <c r="Q40" i="10" s="1"/>
  <c r="T40" i="10"/>
  <c r="P26" i="9"/>
  <c r="P27" i="9"/>
  <c r="P28" i="9"/>
  <c r="L28" i="9"/>
  <c r="Q28" i="9" s="1"/>
  <c r="T28" i="9" s="1"/>
  <c r="P29" i="9"/>
  <c r="P30" i="9"/>
  <c r="P31" i="9"/>
  <c r="P32" i="9"/>
  <c r="P33" i="9"/>
  <c r="P34" i="9"/>
  <c r="P35" i="9"/>
  <c r="P36" i="9"/>
  <c r="Q36" i="9" s="1"/>
  <c r="L36" i="9"/>
  <c r="P37" i="9"/>
  <c r="P38" i="9"/>
  <c r="P39" i="9"/>
  <c r="P40" i="9"/>
  <c r="L40" i="9"/>
  <c r="L26" i="9"/>
  <c r="L27" i="9"/>
  <c r="L29" i="9"/>
  <c r="L30" i="9"/>
  <c r="L31" i="9"/>
  <c r="Q31" i="9" s="1"/>
  <c r="T31" i="9" s="1"/>
  <c r="L32" i="9"/>
  <c r="L33" i="9"/>
  <c r="L34" i="9"/>
  <c r="L35" i="9"/>
  <c r="Q35" i="9" s="1"/>
  <c r="T35" i="9" s="1"/>
  <c r="L37" i="9"/>
  <c r="L38" i="9"/>
  <c r="L39" i="9"/>
  <c r="Q39" i="9"/>
  <c r="T39" i="9" s="1"/>
  <c r="F28" i="9"/>
  <c r="F29" i="9"/>
  <c r="F40" i="9"/>
  <c r="P39" i="8"/>
  <c r="Q39" i="8" s="1"/>
  <c r="T39" i="8" s="1"/>
  <c r="L39" i="8"/>
  <c r="P40" i="8"/>
  <c r="L40" i="8"/>
  <c r="P26" i="8"/>
  <c r="P27" i="8"/>
  <c r="P28" i="8"/>
  <c r="P29" i="8"/>
  <c r="P30" i="8"/>
  <c r="P31" i="8"/>
  <c r="P32" i="8"/>
  <c r="P33" i="8"/>
  <c r="P34" i="8"/>
  <c r="P35" i="8"/>
  <c r="P36" i="8"/>
  <c r="P37" i="8"/>
  <c r="L37" i="8"/>
  <c r="Q37" i="8" s="1"/>
  <c r="P38" i="8"/>
  <c r="L26" i="8"/>
  <c r="L27" i="8"/>
  <c r="Q27" i="8" s="1"/>
  <c r="T27" i="8" s="1"/>
  <c r="L28" i="8"/>
  <c r="L29" i="8"/>
  <c r="L30" i="8"/>
  <c r="L31" i="8"/>
  <c r="Q31" i="8" s="1"/>
  <c r="T31" i="8" s="1"/>
  <c r="L32" i="8"/>
  <c r="L33" i="8"/>
  <c r="L34" i="8"/>
  <c r="L35" i="8"/>
  <c r="L36" i="8"/>
  <c r="L38" i="8"/>
  <c r="P40" i="7"/>
  <c r="Q40" i="7" s="1"/>
  <c r="T40" i="7" s="1"/>
  <c r="L40" i="7"/>
  <c r="P28" i="7"/>
  <c r="L28" i="7"/>
  <c r="P29" i="7"/>
  <c r="L29" i="7"/>
  <c r="P30" i="7"/>
  <c r="L30" i="7"/>
  <c r="P39" i="7"/>
  <c r="Q39" i="7" s="1"/>
  <c r="L39" i="7"/>
  <c r="P40" i="20"/>
  <c r="P28" i="20"/>
  <c r="P29" i="20"/>
  <c r="L40" i="20"/>
  <c r="L28" i="20"/>
  <c r="L29" i="20"/>
  <c r="P40" i="6"/>
  <c r="L40" i="6"/>
  <c r="Q40" i="6"/>
  <c r="P28" i="6"/>
  <c r="P29" i="6"/>
  <c r="L28" i="6"/>
  <c r="L29" i="6"/>
  <c r="P40" i="5"/>
  <c r="L40" i="5"/>
  <c r="P29" i="5"/>
  <c r="L29" i="5"/>
  <c r="Q29" i="5" s="1"/>
  <c r="T29" i="5" s="1"/>
  <c r="P28" i="5"/>
  <c r="L28" i="5"/>
  <c r="P39" i="5"/>
  <c r="L39" i="5"/>
  <c r="Q39" i="5" s="1"/>
  <c r="B40" i="3"/>
  <c r="B40" i="1"/>
  <c r="P35" i="7"/>
  <c r="L35" i="7"/>
  <c r="P36" i="7"/>
  <c r="Q36" i="7" s="1"/>
  <c r="T36" i="7" s="1"/>
  <c r="L36" i="7"/>
  <c r="P37" i="7"/>
  <c r="P38" i="7"/>
  <c r="L37" i="7"/>
  <c r="L38" i="7"/>
  <c r="P35" i="6"/>
  <c r="P36" i="6"/>
  <c r="P37" i="6"/>
  <c r="P38" i="6"/>
  <c r="P39" i="6"/>
  <c r="L35" i="6"/>
  <c r="L36" i="6"/>
  <c r="L37" i="6"/>
  <c r="L38" i="6"/>
  <c r="L39" i="6"/>
  <c r="P35" i="5"/>
  <c r="L35" i="5"/>
  <c r="P36" i="5"/>
  <c r="P37" i="5"/>
  <c r="L37" i="5"/>
  <c r="P38" i="5"/>
  <c r="L36" i="5"/>
  <c r="L38" i="5"/>
  <c r="D35" i="17"/>
  <c r="B35" i="1"/>
  <c r="B36" i="1"/>
  <c r="B37" i="1"/>
  <c r="B38" i="1"/>
  <c r="B39" i="1"/>
  <c r="P35" i="20"/>
  <c r="P36" i="20"/>
  <c r="P37" i="20"/>
  <c r="P38" i="20"/>
  <c r="Q38" i="20" s="1"/>
  <c r="P39" i="20"/>
  <c r="L34" i="20"/>
  <c r="P34" i="20"/>
  <c r="L35" i="20"/>
  <c r="Q35" i="20" s="1"/>
  <c r="T35" i="20" s="1"/>
  <c r="L36" i="20"/>
  <c r="L37" i="20"/>
  <c r="L38" i="20"/>
  <c r="L39" i="20"/>
  <c r="B39" i="3"/>
  <c r="B38" i="3"/>
  <c r="B35" i="3"/>
  <c r="B36" i="3"/>
  <c r="B37" i="3"/>
  <c r="P51" i="20"/>
  <c r="L51" i="20"/>
  <c r="P50" i="20"/>
  <c r="L50" i="20"/>
  <c r="P49" i="20"/>
  <c r="Q49" i="20" s="1"/>
  <c r="L49" i="20"/>
  <c r="P48" i="20"/>
  <c r="L48" i="20"/>
  <c r="P47" i="20"/>
  <c r="L47" i="20"/>
  <c r="P46" i="20"/>
  <c r="L46" i="20"/>
  <c r="P45" i="20"/>
  <c r="L45" i="20"/>
  <c r="P44" i="20"/>
  <c r="L44" i="20"/>
  <c r="P33" i="20"/>
  <c r="L33" i="20"/>
  <c r="P32" i="20"/>
  <c r="L32" i="20"/>
  <c r="P31" i="20"/>
  <c r="L31" i="20"/>
  <c r="P30" i="20"/>
  <c r="L30" i="20"/>
  <c r="P27" i="20"/>
  <c r="L27" i="20"/>
  <c r="P26" i="20"/>
  <c r="Q26" i="20" s="1"/>
  <c r="T26" i="20" s="1"/>
  <c r="L26" i="20"/>
  <c r="P25" i="20"/>
  <c r="L25" i="20"/>
  <c r="P21" i="20"/>
  <c r="L21" i="20"/>
  <c r="P20" i="20"/>
  <c r="L20" i="20"/>
  <c r="P19" i="20"/>
  <c r="L19" i="20"/>
  <c r="P18" i="20"/>
  <c r="L18" i="20"/>
  <c r="P17" i="20"/>
  <c r="L17" i="20"/>
  <c r="P16" i="20"/>
  <c r="L16" i="20"/>
  <c r="P15" i="20"/>
  <c r="L15" i="20"/>
  <c r="P14" i="20"/>
  <c r="L14" i="20"/>
  <c r="P13" i="20"/>
  <c r="L13" i="20"/>
  <c r="P12" i="20"/>
  <c r="L12" i="20"/>
  <c r="P11" i="20"/>
  <c r="L11" i="20"/>
  <c r="P10" i="20"/>
  <c r="L10" i="20"/>
  <c r="P9" i="20"/>
  <c r="L9" i="20"/>
  <c r="P8" i="20"/>
  <c r="L8" i="20"/>
  <c r="P7" i="20"/>
  <c r="Q7" i="20" s="1"/>
  <c r="T7" i="20" s="1"/>
  <c r="L7" i="20"/>
  <c r="P6" i="20"/>
  <c r="L6" i="20"/>
  <c r="L6" i="10"/>
  <c r="Q6" i="10" s="1"/>
  <c r="T6" i="10" s="1"/>
  <c r="P6" i="10"/>
  <c r="L7" i="10"/>
  <c r="P7" i="10"/>
  <c r="L8" i="10"/>
  <c r="Q8" i="10" s="1"/>
  <c r="T8" i="10" s="1"/>
  <c r="U8" i="10" s="1"/>
  <c r="E8" i="10" s="1"/>
  <c r="P8" i="10"/>
  <c r="L9" i="10"/>
  <c r="P9" i="10"/>
  <c r="L10" i="10"/>
  <c r="Q10" i="10" s="1"/>
  <c r="T10" i="10" s="1"/>
  <c r="P10" i="10"/>
  <c r="L11" i="10"/>
  <c r="P11" i="10"/>
  <c r="L12" i="10"/>
  <c r="Q12" i="10" s="1"/>
  <c r="T12" i="10" s="1"/>
  <c r="H12" i="10" s="1"/>
  <c r="P12" i="10"/>
  <c r="L13" i="10"/>
  <c r="P13" i="10"/>
  <c r="L14" i="10"/>
  <c r="P14" i="10"/>
  <c r="L15" i="10"/>
  <c r="P15" i="10"/>
  <c r="L16" i="10"/>
  <c r="Q16" i="10" s="1"/>
  <c r="T16" i="10" s="1"/>
  <c r="P16" i="10"/>
  <c r="L17" i="10"/>
  <c r="P17" i="10"/>
  <c r="L18" i="10"/>
  <c r="Q18" i="10" s="1"/>
  <c r="P18" i="10"/>
  <c r="L19" i="10"/>
  <c r="P19" i="10"/>
  <c r="L20" i="10"/>
  <c r="Q20" i="10" s="1"/>
  <c r="T20" i="10" s="1"/>
  <c r="U20" i="10" s="1"/>
  <c r="E20" i="10" s="1"/>
  <c r="P20" i="10"/>
  <c r="L21" i="10"/>
  <c r="P21" i="10"/>
  <c r="L25" i="10"/>
  <c r="P25" i="10"/>
  <c r="L44" i="10"/>
  <c r="P44" i="10"/>
  <c r="L45" i="10"/>
  <c r="P45" i="10"/>
  <c r="L46" i="10"/>
  <c r="P46" i="10"/>
  <c r="L47" i="10"/>
  <c r="P47" i="10"/>
  <c r="L48" i="10"/>
  <c r="P48" i="10"/>
  <c r="L49" i="10"/>
  <c r="P49" i="10"/>
  <c r="Q49" i="10" s="1"/>
  <c r="L50" i="10"/>
  <c r="P50" i="10"/>
  <c r="L51" i="10"/>
  <c r="P51" i="10"/>
  <c r="L6" i="9"/>
  <c r="P6" i="9"/>
  <c r="L7" i="9"/>
  <c r="P7" i="9"/>
  <c r="L8" i="9"/>
  <c r="P8" i="9"/>
  <c r="L9" i="9"/>
  <c r="P9" i="9"/>
  <c r="L10" i="9"/>
  <c r="P10" i="9"/>
  <c r="Q10" i="9" s="1"/>
  <c r="T10" i="9" s="1"/>
  <c r="L11" i="9"/>
  <c r="P11" i="9"/>
  <c r="L12" i="9"/>
  <c r="P12" i="9"/>
  <c r="L13" i="9"/>
  <c r="P13" i="9"/>
  <c r="L14" i="9"/>
  <c r="P14" i="9"/>
  <c r="Q14" i="9" s="1"/>
  <c r="T14" i="9" s="1"/>
  <c r="L15" i="9"/>
  <c r="P15" i="9"/>
  <c r="L16" i="9"/>
  <c r="P16" i="9"/>
  <c r="Q16" i="9" s="1"/>
  <c r="T16" i="9" s="1"/>
  <c r="U16" i="9" s="1"/>
  <c r="E16" i="9" s="1"/>
  <c r="L17" i="9"/>
  <c r="P17" i="9"/>
  <c r="L18" i="9"/>
  <c r="P18" i="9"/>
  <c r="L19" i="9"/>
  <c r="P19" i="9"/>
  <c r="L20" i="9"/>
  <c r="P20" i="9"/>
  <c r="Q20" i="9" s="1"/>
  <c r="T20" i="9" s="1"/>
  <c r="L21" i="9"/>
  <c r="P21" i="9"/>
  <c r="L25" i="9"/>
  <c r="P25" i="9"/>
  <c r="L44" i="9"/>
  <c r="P44" i="9"/>
  <c r="L45" i="9"/>
  <c r="P45" i="9"/>
  <c r="L46" i="9"/>
  <c r="P46" i="9"/>
  <c r="L47" i="9"/>
  <c r="P47" i="9"/>
  <c r="L48" i="9"/>
  <c r="P48" i="9"/>
  <c r="L49" i="9"/>
  <c r="P49" i="9"/>
  <c r="Q49" i="9" s="1"/>
  <c r="T49" i="9" s="1"/>
  <c r="H49" i="9" s="1"/>
  <c r="L50" i="9"/>
  <c r="P50" i="9"/>
  <c r="L51" i="9"/>
  <c r="P51" i="9"/>
  <c r="L6" i="11"/>
  <c r="Q6" i="11" s="1"/>
  <c r="T6" i="11" s="1"/>
  <c r="P6" i="11"/>
  <c r="L7" i="11"/>
  <c r="P7" i="11"/>
  <c r="Q7" i="11"/>
  <c r="T7" i="11" s="1"/>
  <c r="L8" i="11"/>
  <c r="P8" i="11"/>
  <c r="L9" i="11"/>
  <c r="P9" i="11"/>
  <c r="L10" i="11"/>
  <c r="P10" i="11"/>
  <c r="L11" i="11"/>
  <c r="P11" i="11"/>
  <c r="L12" i="11"/>
  <c r="P12" i="11"/>
  <c r="L13" i="11"/>
  <c r="P13" i="11"/>
  <c r="L14" i="11"/>
  <c r="P14" i="11"/>
  <c r="L15" i="11"/>
  <c r="P15" i="11"/>
  <c r="L16" i="11"/>
  <c r="P16" i="11"/>
  <c r="L17" i="11"/>
  <c r="P17" i="11"/>
  <c r="L18" i="11"/>
  <c r="P18" i="11"/>
  <c r="L19" i="11"/>
  <c r="P19" i="11"/>
  <c r="Q19" i="11" s="1"/>
  <c r="L20" i="11"/>
  <c r="P20" i="11"/>
  <c r="L21" i="11"/>
  <c r="P21" i="11"/>
  <c r="L25" i="11"/>
  <c r="P25" i="11"/>
  <c r="L44" i="11"/>
  <c r="P44" i="11"/>
  <c r="L45" i="11"/>
  <c r="P45" i="11"/>
  <c r="L46" i="11"/>
  <c r="P46" i="11"/>
  <c r="L47" i="11"/>
  <c r="P47" i="11"/>
  <c r="L48" i="11"/>
  <c r="P48" i="11"/>
  <c r="L49" i="11"/>
  <c r="P49" i="11"/>
  <c r="L50" i="11"/>
  <c r="P50" i="11"/>
  <c r="L51" i="11"/>
  <c r="P51" i="11"/>
  <c r="L6" i="7"/>
  <c r="Q6" i="7" s="1"/>
  <c r="T6" i="7" s="1"/>
  <c r="P6" i="7"/>
  <c r="L7" i="7"/>
  <c r="P7" i="7"/>
  <c r="L8" i="7"/>
  <c r="P8" i="7"/>
  <c r="L9" i="7"/>
  <c r="P9" i="7"/>
  <c r="L10" i="7"/>
  <c r="P10" i="7"/>
  <c r="L11" i="7"/>
  <c r="P11" i="7"/>
  <c r="L12" i="7"/>
  <c r="P12" i="7"/>
  <c r="L13" i="7"/>
  <c r="P13" i="7"/>
  <c r="L14" i="7"/>
  <c r="P14" i="7"/>
  <c r="L15" i="7"/>
  <c r="P15" i="7"/>
  <c r="L16" i="7"/>
  <c r="P16" i="7"/>
  <c r="L17" i="7"/>
  <c r="P17" i="7"/>
  <c r="L18" i="7"/>
  <c r="P18" i="7"/>
  <c r="L19" i="7"/>
  <c r="P19" i="7"/>
  <c r="L20" i="7"/>
  <c r="P20" i="7"/>
  <c r="L21" i="7"/>
  <c r="P21" i="7"/>
  <c r="Q21" i="7" s="1"/>
  <c r="L25" i="7"/>
  <c r="P25" i="7"/>
  <c r="L26" i="7"/>
  <c r="P26" i="7"/>
  <c r="L27" i="7"/>
  <c r="Q27" i="7" s="1"/>
  <c r="P27" i="7"/>
  <c r="L31" i="7"/>
  <c r="P31" i="7"/>
  <c r="L32" i="7"/>
  <c r="P32" i="7"/>
  <c r="L33" i="7"/>
  <c r="P33" i="7"/>
  <c r="L34" i="7"/>
  <c r="Q34" i="7" s="1"/>
  <c r="T34" i="7" s="1"/>
  <c r="P34" i="7"/>
  <c r="L44" i="7"/>
  <c r="P44" i="7"/>
  <c r="L45" i="7"/>
  <c r="P45" i="7"/>
  <c r="L46" i="7"/>
  <c r="P46" i="7"/>
  <c r="L47" i="7"/>
  <c r="P47" i="7"/>
  <c r="L48" i="7"/>
  <c r="P48" i="7"/>
  <c r="Q48" i="7" s="1"/>
  <c r="T48" i="7" s="1"/>
  <c r="L49" i="7"/>
  <c r="P49" i="7"/>
  <c r="L50" i="7"/>
  <c r="P50" i="7"/>
  <c r="L51" i="7"/>
  <c r="P51" i="7"/>
  <c r="Q51" i="7" s="1"/>
  <c r="L6" i="15"/>
  <c r="P6" i="15"/>
  <c r="L7" i="15"/>
  <c r="P7" i="15"/>
  <c r="L8" i="15"/>
  <c r="P8" i="15"/>
  <c r="L9" i="15"/>
  <c r="P9" i="15"/>
  <c r="L10" i="15"/>
  <c r="P10" i="15"/>
  <c r="L11" i="15"/>
  <c r="P11" i="15"/>
  <c r="L12" i="15"/>
  <c r="P12" i="15"/>
  <c r="L13" i="15"/>
  <c r="P13" i="15"/>
  <c r="L14" i="15"/>
  <c r="P14" i="15"/>
  <c r="L15" i="15"/>
  <c r="P15" i="15"/>
  <c r="L16" i="15"/>
  <c r="P16" i="15"/>
  <c r="Q16" i="15" s="1"/>
  <c r="T16" i="15" s="1"/>
  <c r="L17" i="15"/>
  <c r="P17" i="15"/>
  <c r="L18" i="15"/>
  <c r="P18" i="15"/>
  <c r="L19" i="15"/>
  <c r="P19" i="15"/>
  <c r="Q19" i="15" s="1"/>
  <c r="T19" i="15" s="1"/>
  <c r="H19" i="15" s="1"/>
  <c r="L20" i="15"/>
  <c r="P20" i="15"/>
  <c r="Q20" i="15" s="1"/>
  <c r="L21" i="15"/>
  <c r="P21" i="15"/>
  <c r="L25" i="15"/>
  <c r="P25" i="15"/>
  <c r="L44" i="15"/>
  <c r="P44" i="15"/>
  <c r="L45" i="15"/>
  <c r="P45" i="15"/>
  <c r="L46" i="15"/>
  <c r="P46" i="15"/>
  <c r="Q46" i="15" s="1"/>
  <c r="T46" i="15" s="1"/>
  <c r="L47" i="15"/>
  <c r="P47" i="15"/>
  <c r="L48" i="15"/>
  <c r="P48" i="15"/>
  <c r="Q48" i="15" s="1"/>
  <c r="T48" i="15" s="1"/>
  <c r="U48" i="15" s="1"/>
  <c r="E48" i="15" s="1"/>
  <c r="L49" i="15"/>
  <c r="P49" i="15"/>
  <c r="L50" i="15"/>
  <c r="P50" i="15"/>
  <c r="Q50" i="15" s="1"/>
  <c r="T50" i="15" s="1"/>
  <c r="U50" i="15" s="1"/>
  <c r="E50" i="15" s="1"/>
  <c r="L51" i="15"/>
  <c r="P51" i="15"/>
  <c r="L6" i="8"/>
  <c r="P6" i="8"/>
  <c r="L7" i="8"/>
  <c r="Q7" i="8" s="1"/>
  <c r="L8" i="8"/>
  <c r="L9" i="8"/>
  <c r="Q9" i="8" s="1"/>
  <c r="L10" i="8"/>
  <c r="L11" i="8"/>
  <c r="Q11" i="8" s="1"/>
  <c r="L12" i="8"/>
  <c r="L13" i="8"/>
  <c r="Q13" i="8" s="1"/>
  <c r="L14" i="8"/>
  <c r="L15" i="8"/>
  <c r="Q15" i="8" s="1"/>
  <c r="L16" i="8"/>
  <c r="L17" i="8"/>
  <c r="L18" i="8"/>
  <c r="L19" i="8"/>
  <c r="Q19" i="8" s="1"/>
  <c r="T19" i="8" s="1"/>
  <c r="L20" i="8"/>
  <c r="Q20" i="8" s="1"/>
  <c r="T20" i="8" s="1"/>
  <c r="L21" i="8"/>
  <c r="L25" i="8"/>
  <c r="Q25" i="8" s="1"/>
  <c r="T25" i="8" s="1"/>
  <c r="P25" i="8"/>
  <c r="L44" i="8"/>
  <c r="P44" i="8"/>
  <c r="L45" i="8"/>
  <c r="P45" i="8"/>
  <c r="L46" i="8"/>
  <c r="P46" i="8"/>
  <c r="L47" i="8"/>
  <c r="P47" i="8"/>
  <c r="L48" i="8"/>
  <c r="Q48" i="8" s="1"/>
  <c r="T48" i="8" s="1"/>
  <c r="P48" i="8"/>
  <c r="L49" i="8"/>
  <c r="P49" i="8"/>
  <c r="L50" i="8"/>
  <c r="P50" i="8"/>
  <c r="L51" i="8"/>
  <c r="P51" i="8"/>
  <c r="L6" i="14"/>
  <c r="Q6" i="14" s="1"/>
  <c r="T6" i="14" s="1"/>
  <c r="P6" i="14"/>
  <c r="L7" i="14"/>
  <c r="Q7" i="14" s="1"/>
  <c r="T7" i="14" s="1"/>
  <c r="P7" i="14"/>
  <c r="L8" i="14"/>
  <c r="P8" i="14"/>
  <c r="L9" i="14"/>
  <c r="P9" i="14"/>
  <c r="L10" i="14"/>
  <c r="P10" i="14"/>
  <c r="L11" i="14"/>
  <c r="P11" i="14"/>
  <c r="L12" i="14"/>
  <c r="P12" i="14"/>
  <c r="L13" i="14"/>
  <c r="P13" i="14"/>
  <c r="L14" i="14"/>
  <c r="P14" i="14"/>
  <c r="L15" i="14"/>
  <c r="P15" i="14"/>
  <c r="L16" i="14"/>
  <c r="P16" i="14"/>
  <c r="L17" i="14"/>
  <c r="P17" i="14"/>
  <c r="L18" i="14"/>
  <c r="P18" i="14"/>
  <c r="L19" i="14"/>
  <c r="Q19" i="14" s="1"/>
  <c r="T19" i="14" s="1"/>
  <c r="P19" i="14"/>
  <c r="L20" i="14"/>
  <c r="P20" i="14"/>
  <c r="L21" i="14"/>
  <c r="P21" i="14"/>
  <c r="L25" i="14"/>
  <c r="Q25" i="14" s="1"/>
  <c r="T25" i="14" s="1"/>
  <c r="P25" i="14"/>
  <c r="L44" i="14"/>
  <c r="Q44" i="14" s="1"/>
  <c r="T44" i="14" s="1"/>
  <c r="H44" i="14" s="1"/>
  <c r="P44" i="14"/>
  <c r="L45" i="14"/>
  <c r="P45" i="14"/>
  <c r="L46" i="14"/>
  <c r="Q46" i="14" s="1"/>
  <c r="T46" i="14" s="1"/>
  <c r="P46" i="14"/>
  <c r="L47" i="14"/>
  <c r="Q47" i="14" s="1"/>
  <c r="T47" i="14" s="1"/>
  <c r="P47" i="14"/>
  <c r="L48" i="14"/>
  <c r="Q48" i="14" s="1"/>
  <c r="P48" i="14"/>
  <c r="L49" i="14"/>
  <c r="P49" i="14"/>
  <c r="L50" i="14"/>
  <c r="Q50" i="14" s="1"/>
  <c r="T50" i="14" s="1"/>
  <c r="U50" i="14" s="1"/>
  <c r="P50" i="14"/>
  <c r="L51" i="14"/>
  <c r="P51" i="14"/>
  <c r="L6" i="13"/>
  <c r="P6" i="13"/>
  <c r="L7" i="13"/>
  <c r="Q7" i="13" s="1"/>
  <c r="T7" i="13" s="1"/>
  <c r="P7" i="13"/>
  <c r="L8" i="13"/>
  <c r="Q8" i="13" s="1"/>
  <c r="T8" i="13" s="1"/>
  <c r="P8" i="13"/>
  <c r="L9" i="13"/>
  <c r="P9" i="13"/>
  <c r="L10" i="13"/>
  <c r="Q10" i="13" s="1"/>
  <c r="T10" i="13" s="1"/>
  <c r="P10" i="13"/>
  <c r="L11" i="13"/>
  <c r="Q11" i="13" s="1"/>
  <c r="T11" i="13" s="1"/>
  <c r="U11" i="13" s="1"/>
  <c r="E11" i="13" s="1"/>
  <c r="P11" i="13"/>
  <c r="L12" i="13"/>
  <c r="Q12" i="13" s="1"/>
  <c r="T12" i="13" s="1"/>
  <c r="P12" i="13"/>
  <c r="L13" i="13"/>
  <c r="Q13" i="13" s="1"/>
  <c r="T13" i="13" s="1"/>
  <c r="P13" i="13"/>
  <c r="L14" i="13"/>
  <c r="Q14" i="13" s="1"/>
  <c r="T14" i="13" s="1"/>
  <c r="P14" i="13"/>
  <c r="L15" i="13"/>
  <c r="Q15" i="13" s="1"/>
  <c r="T15" i="13" s="1"/>
  <c r="P15" i="13"/>
  <c r="L16" i="13"/>
  <c r="Q16" i="13" s="1"/>
  <c r="T16" i="13" s="1"/>
  <c r="P16" i="13"/>
  <c r="L17" i="13"/>
  <c r="Q17" i="13" s="1"/>
  <c r="T17" i="13" s="1"/>
  <c r="P17" i="13"/>
  <c r="L18" i="13"/>
  <c r="Q18" i="13" s="1"/>
  <c r="P18" i="13"/>
  <c r="L19" i="13"/>
  <c r="P19" i="13"/>
  <c r="L20" i="13"/>
  <c r="P20" i="13"/>
  <c r="L21" i="13"/>
  <c r="P21" i="13"/>
  <c r="L25" i="13"/>
  <c r="P25" i="13"/>
  <c r="L44" i="13"/>
  <c r="P44" i="13"/>
  <c r="L45" i="13"/>
  <c r="P45" i="13"/>
  <c r="Q45" i="13" s="1"/>
  <c r="T45" i="13" s="1"/>
  <c r="L46" i="13"/>
  <c r="P46" i="13"/>
  <c r="L47" i="13"/>
  <c r="P47" i="13"/>
  <c r="L48" i="13"/>
  <c r="P48" i="13"/>
  <c r="L49" i="13"/>
  <c r="P49" i="13"/>
  <c r="L50" i="13"/>
  <c r="P50" i="13"/>
  <c r="L51" i="13"/>
  <c r="P51" i="13"/>
  <c r="L6" i="16"/>
  <c r="P6" i="16"/>
  <c r="Q6" i="16" s="1"/>
  <c r="T6" i="16" s="1"/>
  <c r="L7" i="16"/>
  <c r="P7" i="16"/>
  <c r="L8" i="16"/>
  <c r="P8" i="16"/>
  <c r="L9" i="16"/>
  <c r="P9" i="16"/>
  <c r="L10" i="16"/>
  <c r="P10" i="16"/>
  <c r="Q10" i="16" s="1"/>
  <c r="T10" i="16" s="1"/>
  <c r="L11" i="16"/>
  <c r="P11" i="16"/>
  <c r="L12" i="16"/>
  <c r="P12" i="16"/>
  <c r="L13" i="16"/>
  <c r="P13" i="16"/>
  <c r="L14" i="16"/>
  <c r="P14" i="16"/>
  <c r="L15" i="16"/>
  <c r="P15" i="16"/>
  <c r="L16" i="16"/>
  <c r="P16" i="16"/>
  <c r="L17" i="16"/>
  <c r="P17" i="16"/>
  <c r="L18" i="16"/>
  <c r="P18" i="16"/>
  <c r="L19" i="16"/>
  <c r="P19" i="16"/>
  <c r="L20" i="16"/>
  <c r="P20" i="16"/>
  <c r="L21" i="16"/>
  <c r="P21" i="16"/>
  <c r="L25" i="16"/>
  <c r="P25" i="16"/>
  <c r="Q25" i="16" s="1"/>
  <c r="T25" i="16" s="1"/>
  <c r="L44" i="16"/>
  <c r="P44" i="16"/>
  <c r="L45" i="16"/>
  <c r="P45" i="16"/>
  <c r="L46" i="16"/>
  <c r="P46" i="16"/>
  <c r="L47" i="16"/>
  <c r="P47" i="16"/>
  <c r="L48" i="16"/>
  <c r="Q48" i="16" s="1"/>
  <c r="T48" i="16" s="1"/>
  <c r="P48" i="16"/>
  <c r="L49" i="16"/>
  <c r="P49" i="16"/>
  <c r="L50" i="16"/>
  <c r="Q50" i="16" s="1"/>
  <c r="T50" i="16" s="1"/>
  <c r="H50" i="16" s="1"/>
  <c r="P50" i="16"/>
  <c r="L51" i="16"/>
  <c r="P51" i="16"/>
  <c r="L6" i="5"/>
  <c r="P6" i="5"/>
  <c r="L7" i="5"/>
  <c r="Q7" i="5" s="1"/>
  <c r="P7" i="5"/>
  <c r="L8" i="5"/>
  <c r="P8" i="5"/>
  <c r="L9" i="5"/>
  <c r="P9" i="5"/>
  <c r="L10" i="5"/>
  <c r="P10" i="5"/>
  <c r="L11" i="5"/>
  <c r="P11" i="5"/>
  <c r="L12" i="5"/>
  <c r="P12" i="5"/>
  <c r="L13" i="5"/>
  <c r="P13" i="5"/>
  <c r="L14" i="5"/>
  <c r="P14" i="5"/>
  <c r="L15" i="5"/>
  <c r="P15" i="5"/>
  <c r="L16" i="5"/>
  <c r="P16" i="5"/>
  <c r="L17" i="5"/>
  <c r="P17" i="5"/>
  <c r="L18" i="5"/>
  <c r="P18" i="5"/>
  <c r="L19" i="5"/>
  <c r="P19" i="5"/>
  <c r="L20" i="5"/>
  <c r="P20" i="5"/>
  <c r="L21" i="5"/>
  <c r="P21" i="5"/>
  <c r="L25" i="5"/>
  <c r="P25" i="5"/>
  <c r="L26" i="5"/>
  <c r="P26" i="5"/>
  <c r="L27" i="5"/>
  <c r="P27" i="5"/>
  <c r="L30" i="5"/>
  <c r="P30" i="5"/>
  <c r="L31" i="5"/>
  <c r="P31" i="5"/>
  <c r="L32" i="5"/>
  <c r="P32" i="5"/>
  <c r="L33" i="5"/>
  <c r="P33" i="5"/>
  <c r="L34" i="5"/>
  <c r="P34" i="5"/>
  <c r="L44" i="5"/>
  <c r="P44" i="5"/>
  <c r="L45" i="5"/>
  <c r="P45" i="5"/>
  <c r="L46" i="5"/>
  <c r="P46" i="5"/>
  <c r="L47" i="5"/>
  <c r="P47" i="5"/>
  <c r="L48" i="5"/>
  <c r="P48" i="5"/>
  <c r="Q48" i="5" s="1"/>
  <c r="L49" i="5"/>
  <c r="P49" i="5"/>
  <c r="L50" i="5"/>
  <c r="P50" i="5"/>
  <c r="Q50" i="5" s="1"/>
  <c r="T50" i="5" s="1"/>
  <c r="U50" i="5" s="1"/>
  <c r="E50" i="5" s="1"/>
  <c r="L51" i="5"/>
  <c r="P51" i="5"/>
  <c r="L6" i="6"/>
  <c r="P6" i="6"/>
  <c r="L7" i="6"/>
  <c r="P7" i="6"/>
  <c r="L8" i="6"/>
  <c r="P8" i="6"/>
  <c r="L9" i="6"/>
  <c r="P9" i="6"/>
  <c r="L10" i="6"/>
  <c r="P10" i="6"/>
  <c r="L11" i="6"/>
  <c r="P11" i="6"/>
  <c r="L12" i="6"/>
  <c r="P12" i="6"/>
  <c r="L13" i="6"/>
  <c r="P13" i="6"/>
  <c r="L14" i="6"/>
  <c r="P14" i="6"/>
  <c r="L15" i="6"/>
  <c r="P15" i="6"/>
  <c r="L16" i="6"/>
  <c r="P16" i="6"/>
  <c r="L17" i="6"/>
  <c r="P17" i="6"/>
  <c r="L18" i="6"/>
  <c r="P18" i="6"/>
  <c r="L19" i="6"/>
  <c r="P19" i="6"/>
  <c r="L20" i="6"/>
  <c r="P20" i="6"/>
  <c r="Q20" i="6" s="1"/>
  <c r="T20" i="6" s="1"/>
  <c r="H20" i="6" s="1"/>
  <c r="L21" i="6"/>
  <c r="P21" i="6"/>
  <c r="L25" i="6"/>
  <c r="P25" i="6"/>
  <c r="Q25" i="6" s="1"/>
  <c r="T25" i="6" s="1"/>
  <c r="L26" i="6"/>
  <c r="P26" i="6"/>
  <c r="L27" i="6"/>
  <c r="P27" i="6"/>
  <c r="L30" i="6"/>
  <c r="P30" i="6"/>
  <c r="L31" i="6"/>
  <c r="P31" i="6"/>
  <c r="L32" i="6"/>
  <c r="P32" i="6"/>
  <c r="L33" i="6"/>
  <c r="P33" i="6"/>
  <c r="Q33" i="6" s="1"/>
  <c r="L34" i="6"/>
  <c r="P34" i="6"/>
  <c r="L44" i="6"/>
  <c r="P44" i="6"/>
  <c r="Q44" i="6" s="1"/>
  <c r="T44" i="6" s="1"/>
  <c r="L45" i="6"/>
  <c r="P45" i="6"/>
  <c r="L46" i="6"/>
  <c r="P46" i="6"/>
  <c r="Q46" i="6" s="1"/>
  <c r="T46" i="6" s="1"/>
  <c r="L47" i="6"/>
  <c r="P47" i="6"/>
  <c r="L48" i="6"/>
  <c r="P48" i="6"/>
  <c r="L49" i="6"/>
  <c r="P49" i="6"/>
  <c r="L50" i="6"/>
  <c r="P50" i="6"/>
  <c r="L51" i="6"/>
  <c r="P51" i="6"/>
  <c r="Q51" i="15"/>
  <c r="T51" i="15" s="1"/>
  <c r="H51" i="15" s="1"/>
  <c r="Q49" i="15"/>
  <c r="T49" i="15"/>
  <c r="T20" i="15"/>
  <c r="H20" i="15" s="1"/>
  <c r="Q18" i="15"/>
  <c r="T18" i="15"/>
  <c r="H18" i="15" s="1"/>
  <c r="Q13" i="7"/>
  <c r="T13" i="7" s="1"/>
  <c r="Q45" i="11"/>
  <c r="T45" i="11" s="1"/>
  <c r="Q51" i="20"/>
  <c r="T51" i="20" s="1"/>
  <c r="E50" i="17"/>
  <c r="Q36" i="5"/>
  <c r="T36" i="5" s="1"/>
  <c r="U36" i="5" s="1"/>
  <c r="E36" i="5" s="1"/>
  <c r="Q38" i="5"/>
  <c r="T38" i="5" s="1"/>
  <c r="E48" i="17"/>
  <c r="E36" i="17"/>
  <c r="E51" i="17"/>
  <c r="E37" i="17"/>
  <c r="E49" i="17"/>
  <c r="E35" i="17"/>
  <c r="Q21" i="9"/>
  <c r="T21" i="9" s="1"/>
  <c r="H21" i="9" s="1"/>
  <c r="U36" i="7"/>
  <c r="H36" i="7"/>
  <c r="J36" i="17"/>
  <c r="Q38" i="7"/>
  <c r="T38" i="7" s="1"/>
  <c r="Q31" i="7"/>
  <c r="T31" i="7" s="1"/>
  <c r="Q37" i="7"/>
  <c r="T37" i="7" s="1"/>
  <c r="Q39" i="20"/>
  <c r="T39" i="20" s="1"/>
  <c r="Q35" i="6"/>
  <c r="T35" i="6" s="1"/>
  <c r="V35" i="6" s="1"/>
  <c r="F35" i="6" s="1"/>
  <c r="V36" i="5"/>
  <c r="F36" i="5" s="1"/>
  <c r="E21" i="17"/>
  <c r="E18" i="17"/>
  <c r="E20" i="17"/>
  <c r="E39" i="17"/>
  <c r="U37" i="7"/>
  <c r="E37" i="7" s="1"/>
  <c r="H37" i="7"/>
  <c r="J37" i="17" s="1"/>
  <c r="U38" i="7"/>
  <c r="E38" i="7" s="1"/>
  <c r="E38" i="17"/>
  <c r="E19" i="17"/>
  <c r="U39" i="13"/>
  <c r="E39" i="13" s="1"/>
  <c r="Q40" i="20"/>
  <c r="T40" i="20"/>
  <c r="H40" i="20" s="1"/>
  <c r="D40" i="20" s="1"/>
  <c r="S40" i="17" s="1"/>
  <c r="Q36" i="16"/>
  <c r="T36" i="16" s="1"/>
  <c r="Q16" i="16"/>
  <c r="T16" i="16" s="1"/>
  <c r="H16" i="16" s="1"/>
  <c r="Q35" i="8"/>
  <c r="T35" i="8" s="1"/>
  <c r="H35" i="8" s="1"/>
  <c r="D35" i="8" s="1"/>
  <c r="K35" i="17" s="1"/>
  <c r="Q30" i="8"/>
  <c r="T30" i="8" s="1"/>
  <c r="Q50" i="13"/>
  <c r="T50" i="13" s="1"/>
  <c r="Q25" i="13"/>
  <c r="T25" i="13" s="1"/>
  <c r="Q44" i="10"/>
  <c r="T44" i="10" s="1"/>
  <c r="Q9" i="10"/>
  <c r="T9" i="10" s="1"/>
  <c r="Q37" i="11"/>
  <c r="T37" i="11" s="1"/>
  <c r="Q27" i="11"/>
  <c r="T27" i="11" s="1"/>
  <c r="H27" i="11" s="1"/>
  <c r="Q10" i="11"/>
  <c r="T10" i="11" s="1"/>
  <c r="Q38" i="9"/>
  <c r="T38" i="9"/>
  <c r="H38" i="9" s="1"/>
  <c r="Q18" i="9"/>
  <c r="T18" i="9" s="1"/>
  <c r="Q14" i="6"/>
  <c r="T14" i="6" s="1"/>
  <c r="Q51" i="14"/>
  <c r="T51" i="14" s="1"/>
  <c r="Q45" i="14"/>
  <c r="T45" i="14" s="1"/>
  <c r="U39" i="14"/>
  <c r="E39" i="14"/>
  <c r="U37" i="14"/>
  <c r="E37" i="14"/>
  <c r="H37" i="14"/>
  <c r="U38" i="14"/>
  <c r="E38" i="14" s="1"/>
  <c r="H38" i="14"/>
  <c r="D38" i="14"/>
  <c r="P38" i="17" s="1"/>
  <c r="Q14" i="14"/>
  <c r="T14" i="14" s="1"/>
  <c r="Q10" i="14"/>
  <c r="T10" i="14" s="1"/>
  <c r="Q14" i="11"/>
  <c r="T14" i="11" s="1"/>
  <c r="U14" i="11" s="1"/>
  <c r="Q20" i="11"/>
  <c r="T20" i="11" s="1"/>
  <c r="H20" i="11" s="1"/>
  <c r="Q16" i="11"/>
  <c r="T16" i="11" s="1"/>
  <c r="U38" i="11"/>
  <c r="E38" i="11"/>
  <c r="H38" i="11"/>
  <c r="Q36" i="11"/>
  <c r="T36" i="11" s="1"/>
  <c r="D38" i="11"/>
  <c r="N38" i="17" s="1"/>
  <c r="H40" i="11"/>
  <c r="D40" i="11" s="1"/>
  <c r="N40" i="17" s="1"/>
  <c r="U40" i="11"/>
  <c r="E40" i="11"/>
  <c r="Q50" i="11"/>
  <c r="T50" i="11" s="1"/>
  <c r="U50" i="11" s="1"/>
  <c r="Q19" i="10"/>
  <c r="T19" i="10" s="1"/>
  <c r="Q38" i="10"/>
  <c r="T38" i="10"/>
  <c r="U38" i="10" s="1"/>
  <c r="U40" i="10"/>
  <c r="E40" i="10"/>
  <c r="H40" i="10"/>
  <c r="U36" i="10"/>
  <c r="V36" i="10" s="1"/>
  <c r="F36" i="10" s="1"/>
  <c r="H36" i="10"/>
  <c r="Q50" i="8"/>
  <c r="T50" i="8" s="1"/>
  <c r="T37" i="8"/>
  <c r="H37" i="8" s="1"/>
  <c r="D37" i="8" s="1"/>
  <c r="K37" i="17" s="1"/>
  <c r="H39" i="8"/>
  <c r="D39" i="8"/>
  <c r="K39" i="17" s="1"/>
  <c r="U39" i="8"/>
  <c r="E39" i="8"/>
  <c r="U35" i="8"/>
  <c r="E35" i="8" s="1"/>
  <c r="Q46" i="13"/>
  <c r="T46" i="13" s="1"/>
  <c r="V39" i="13"/>
  <c r="F39" i="13" s="1"/>
  <c r="U37" i="13"/>
  <c r="E37" i="13" s="1"/>
  <c r="H37" i="13"/>
  <c r="Q9" i="13"/>
  <c r="T9" i="13" s="1"/>
  <c r="H9" i="13" s="1"/>
  <c r="U40" i="16"/>
  <c r="E40" i="16" s="1"/>
  <c r="H40" i="16"/>
  <c r="Q39" i="16"/>
  <c r="T39" i="16"/>
  <c r="H39" i="16" s="1"/>
  <c r="D39" i="16" s="1"/>
  <c r="R39" i="17" s="1"/>
  <c r="T35" i="16"/>
  <c r="H35" i="16" s="1"/>
  <c r="D35" i="16" s="1"/>
  <c r="R35" i="17" s="1"/>
  <c r="U35" i="16"/>
  <c r="V35" i="16" s="1"/>
  <c r="F35" i="16" s="1"/>
  <c r="Q38" i="16"/>
  <c r="T38" i="16"/>
  <c r="U38" i="16" s="1"/>
  <c r="V38" i="16" s="1"/>
  <c r="F38" i="16" s="1"/>
  <c r="Q31" i="16"/>
  <c r="T31" i="16" s="1"/>
  <c r="Q27" i="16"/>
  <c r="T27" i="16" s="1"/>
  <c r="U39" i="16"/>
  <c r="E39" i="16" s="1"/>
  <c r="Q19" i="16"/>
  <c r="T19" i="16" s="1"/>
  <c r="Q39" i="6"/>
  <c r="T39" i="6" s="1"/>
  <c r="H39" i="6" s="1"/>
  <c r="D39" i="6" s="1"/>
  <c r="I39" i="17" s="1"/>
  <c r="Q38" i="6"/>
  <c r="T38" i="6" s="1"/>
  <c r="Q36" i="6"/>
  <c r="T36" i="6" s="1"/>
  <c r="H36" i="6" s="1"/>
  <c r="D36" i="6" s="1"/>
  <c r="I36" i="17" s="1"/>
  <c r="U35" i="6"/>
  <c r="E35" i="6" s="1"/>
  <c r="H35" i="6"/>
  <c r="D35" i="6" s="1"/>
  <c r="I35" i="17" s="1"/>
  <c r="Q37" i="20"/>
  <c r="T37" i="20" s="1"/>
  <c r="H37" i="20" s="1"/>
  <c r="D37" i="20" s="1"/>
  <c r="S37" i="17" s="1"/>
  <c r="Q36" i="20"/>
  <c r="T36" i="20" s="1"/>
  <c r="H36" i="20" s="1"/>
  <c r="D36" i="20" s="1"/>
  <c r="S36" i="17" s="1"/>
  <c r="Q28" i="20"/>
  <c r="T28" i="20" s="1"/>
  <c r="H35" i="20"/>
  <c r="U35" i="20"/>
  <c r="E35" i="20"/>
  <c r="U39" i="20"/>
  <c r="E39" i="20" s="1"/>
  <c r="H39" i="20"/>
  <c r="D39" i="20"/>
  <c r="S39" i="17" s="1"/>
  <c r="Q48" i="9"/>
  <c r="T48" i="9" s="1"/>
  <c r="H48" i="9" s="1"/>
  <c r="T36" i="9"/>
  <c r="Q37" i="9"/>
  <c r="T37" i="9"/>
  <c r="Q33" i="9"/>
  <c r="T33" i="9" s="1"/>
  <c r="H39" i="9"/>
  <c r="D39" i="9" s="1"/>
  <c r="L39" i="17" s="1"/>
  <c r="U35" i="9"/>
  <c r="E35" i="9" s="1"/>
  <c r="H35" i="9"/>
  <c r="D38" i="9"/>
  <c r="L38" i="17" s="1"/>
  <c r="U39" i="9"/>
  <c r="E39" i="9" s="1"/>
  <c r="V37" i="14"/>
  <c r="F37" i="14" s="1"/>
  <c r="V39" i="14"/>
  <c r="F39" i="14" s="1"/>
  <c r="D37" i="14"/>
  <c r="P37" i="17" s="1"/>
  <c r="U20" i="11"/>
  <c r="E20" i="11" s="1"/>
  <c r="V40" i="11"/>
  <c r="F40" i="11" s="1"/>
  <c r="V38" i="11"/>
  <c r="F38" i="11" s="1"/>
  <c r="V40" i="10"/>
  <c r="F40" i="10"/>
  <c r="D40" i="10"/>
  <c r="M40" i="17" s="1"/>
  <c r="D36" i="10"/>
  <c r="M36" i="17" s="1"/>
  <c r="E36" i="10"/>
  <c r="V35" i="8"/>
  <c r="F35" i="8" s="1"/>
  <c r="V39" i="8"/>
  <c r="F39" i="8" s="1"/>
  <c r="D37" i="13"/>
  <c r="O37" i="17" s="1"/>
  <c r="E35" i="16"/>
  <c r="V40" i="16"/>
  <c r="F40" i="16"/>
  <c r="E38" i="16"/>
  <c r="D40" i="16"/>
  <c r="R40" i="17" s="1"/>
  <c r="U37" i="20"/>
  <c r="E37" i="20" s="1"/>
  <c r="V35" i="20"/>
  <c r="F35" i="20" s="1"/>
  <c r="V39" i="20"/>
  <c r="F39" i="20" s="1"/>
  <c r="D35" i="20"/>
  <c r="S35" i="17" s="1"/>
  <c r="H37" i="9"/>
  <c r="D37" i="9" s="1"/>
  <c r="L37" i="17" s="1"/>
  <c r="V35" i="9"/>
  <c r="F35" i="9" s="1"/>
  <c r="D35" i="9"/>
  <c r="L35" i="17" s="1"/>
  <c r="U16" i="16"/>
  <c r="E16" i="16" s="1"/>
  <c r="E40" i="17"/>
  <c r="E46" i="17"/>
  <c r="E47" i="17"/>
  <c r="E10" i="17"/>
  <c r="E11" i="17"/>
  <c r="E26" i="17"/>
  <c r="E9" i="17"/>
  <c r="E8" i="17"/>
  <c r="E25" i="17"/>
  <c r="E17" i="17"/>
  <c r="E13" i="17"/>
  <c r="E7" i="17"/>
  <c r="E33" i="17"/>
  <c r="A49" i="23"/>
  <c r="E6" i="17"/>
  <c r="Q50" i="10" l="1"/>
  <c r="Q48" i="10"/>
  <c r="Q34" i="10"/>
  <c r="T34" i="10" s="1"/>
  <c r="U34" i="10" s="1"/>
  <c r="E34" i="10" s="1"/>
  <c r="Q51" i="16"/>
  <c r="T51" i="16" s="1"/>
  <c r="U51" i="16" s="1"/>
  <c r="E51" i="16" s="1"/>
  <c r="Q49" i="16"/>
  <c r="T49" i="16" s="1"/>
  <c r="U49" i="16" s="1"/>
  <c r="E49" i="16" s="1"/>
  <c r="Q47" i="16"/>
  <c r="T47" i="16" s="1"/>
  <c r="U47" i="16" s="1"/>
  <c r="E47" i="16" s="1"/>
  <c r="Q33" i="16"/>
  <c r="T33" i="16" s="1"/>
  <c r="Q29" i="16"/>
  <c r="T29" i="16" s="1"/>
  <c r="Q28" i="16"/>
  <c r="T28" i="16" s="1"/>
  <c r="Q26" i="16"/>
  <c r="T26" i="16" s="1"/>
  <c r="Q21" i="16"/>
  <c r="T21" i="16" s="1"/>
  <c r="H21" i="16" s="1"/>
  <c r="Q20" i="16"/>
  <c r="Q18" i="16"/>
  <c r="T18" i="16" s="1"/>
  <c r="Q9" i="16"/>
  <c r="T9" i="16" s="1"/>
  <c r="H9" i="16" s="1"/>
  <c r="Q44" i="15"/>
  <c r="T44" i="15" s="1"/>
  <c r="U44" i="15" s="1"/>
  <c r="Q34" i="15"/>
  <c r="T34" i="15" s="1"/>
  <c r="Q33" i="15"/>
  <c r="T33" i="15" s="1"/>
  <c r="Q30" i="15"/>
  <c r="T30" i="15" s="1"/>
  <c r="Q25" i="15"/>
  <c r="T25" i="15" s="1"/>
  <c r="H25" i="15" s="1"/>
  <c r="Q21" i="15"/>
  <c r="T21" i="15" s="1"/>
  <c r="U19" i="15"/>
  <c r="E19" i="15" s="1"/>
  <c r="U18" i="15"/>
  <c r="E18" i="15" s="1"/>
  <c r="Q8" i="15"/>
  <c r="T8" i="15" s="1"/>
  <c r="Q7" i="15"/>
  <c r="T7" i="15" s="1"/>
  <c r="Q6" i="15"/>
  <c r="T6" i="15" s="1"/>
  <c r="Q21" i="10"/>
  <c r="Q17" i="10"/>
  <c r="T17" i="10" s="1"/>
  <c r="Q13" i="10"/>
  <c r="T13" i="10" s="1"/>
  <c r="Q11" i="10"/>
  <c r="T11" i="10" s="1"/>
  <c r="Q7" i="10"/>
  <c r="T7" i="10" s="1"/>
  <c r="U6" i="10"/>
  <c r="H6" i="10"/>
  <c r="Q34" i="11"/>
  <c r="T34" i="11" s="1"/>
  <c r="U34" i="11" s="1"/>
  <c r="Q32" i="11"/>
  <c r="T32" i="11" s="1"/>
  <c r="Q29" i="11"/>
  <c r="T29" i="11" s="1"/>
  <c r="U29" i="11" s="1"/>
  <c r="E29" i="11" s="1"/>
  <c r="Q51" i="11"/>
  <c r="T51" i="11" s="1"/>
  <c r="Q49" i="11"/>
  <c r="Q48" i="11"/>
  <c r="T48" i="11" s="1"/>
  <c r="U48" i="11" s="1"/>
  <c r="H48" i="11"/>
  <c r="H51" i="14"/>
  <c r="U51" i="14"/>
  <c r="E51" i="14" s="1"/>
  <c r="Q49" i="14"/>
  <c r="U19" i="14"/>
  <c r="E19" i="14" s="1"/>
  <c r="H19" i="14"/>
  <c r="Q29" i="14"/>
  <c r="T29" i="14" s="1"/>
  <c r="H29" i="14" s="1"/>
  <c r="T27" i="7"/>
  <c r="H27" i="7" s="1"/>
  <c r="Q49" i="7"/>
  <c r="T49" i="7" s="1"/>
  <c r="U49" i="7" s="1"/>
  <c r="E49" i="7" s="1"/>
  <c r="Q45" i="7"/>
  <c r="T45" i="7" s="1"/>
  <c r="T21" i="7"/>
  <c r="U21" i="7" s="1"/>
  <c r="E21" i="7" s="1"/>
  <c r="Q20" i="7"/>
  <c r="T20" i="7" s="1"/>
  <c r="Q51" i="5"/>
  <c r="T51" i="5" s="1"/>
  <c r="U51" i="5" s="1"/>
  <c r="E51" i="5" s="1"/>
  <c r="Q49" i="5"/>
  <c r="Q45" i="5"/>
  <c r="T45" i="5" s="1"/>
  <c r="H19" i="16"/>
  <c r="D19" i="16" s="1"/>
  <c r="R19" i="17" s="1"/>
  <c r="U19" i="16"/>
  <c r="E19" i="16" s="1"/>
  <c r="H51" i="16"/>
  <c r="V37" i="9"/>
  <c r="F37" i="9" s="1"/>
  <c r="U38" i="6"/>
  <c r="H38" i="6"/>
  <c r="D38" i="6" s="1"/>
  <c r="I38" i="17" s="1"/>
  <c r="U19" i="10"/>
  <c r="E19" i="10" s="1"/>
  <c r="H19" i="10"/>
  <c r="U48" i="16"/>
  <c r="E48" i="16" s="1"/>
  <c r="H48" i="16"/>
  <c r="H49" i="7"/>
  <c r="U21" i="16"/>
  <c r="E21" i="16" s="1"/>
  <c r="U38" i="5"/>
  <c r="E38" i="5" s="1"/>
  <c r="V39" i="9"/>
  <c r="F39" i="9" s="1"/>
  <c r="H36" i="9"/>
  <c r="D36" i="9" s="1"/>
  <c r="L36" i="17" s="1"/>
  <c r="U36" i="9"/>
  <c r="E36" i="9" s="1"/>
  <c r="U37" i="9"/>
  <c r="E37" i="9" s="1"/>
  <c r="V39" i="16"/>
  <c r="F39" i="16" s="1"/>
  <c r="V20" i="11"/>
  <c r="F20" i="11" s="1"/>
  <c r="U37" i="8"/>
  <c r="U40" i="20"/>
  <c r="E40" i="20" s="1"/>
  <c r="H38" i="7"/>
  <c r="J38" i="17" s="1"/>
  <c r="V38" i="7"/>
  <c r="F38" i="7" s="1"/>
  <c r="V50" i="15"/>
  <c r="F50" i="15" s="1"/>
  <c r="H50" i="15"/>
  <c r="V18" i="15"/>
  <c r="F18" i="15" s="1"/>
  <c r="U20" i="15"/>
  <c r="E20" i="15" s="1"/>
  <c r="V21" i="7"/>
  <c r="F21" i="7" s="1"/>
  <c r="V48" i="15"/>
  <c r="F48" i="15" s="1"/>
  <c r="H46" i="24"/>
  <c r="U46" i="24"/>
  <c r="E46" i="24" s="1"/>
  <c r="H38" i="10"/>
  <c r="D38" i="10" s="1"/>
  <c r="M38" i="17" s="1"/>
  <c r="U49" i="15"/>
  <c r="E49" i="15" s="1"/>
  <c r="H51" i="5"/>
  <c r="U38" i="9"/>
  <c r="E38" i="9" s="1"/>
  <c r="U36" i="11"/>
  <c r="H36" i="11"/>
  <c r="D36" i="11" s="1"/>
  <c r="N36" i="17" s="1"/>
  <c r="V38" i="14"/>
  <c r="F38" i="14" s="1"/>
  <c r="H50" i="14"/>
  <c r="H21" i="7"/>
  <c r="H36" i="5"/>
  <c r="D36" i="5" s="1"/>
  <c r="H36" i="17" s="1"/>
  <c r="H50" i="5"/>
  <c r="H48" i="15"/>
  <c r="V36" i="20"/>
  <c r="F36" i="20" s="1"/>
  <c r="U36" i="20"/>
  <c r="E36" i="20" s="1"/>
  <c r="V40" i="20"/>
  <c r="F40" i="20" s="1"/>
  <c r="H49" i="15"/>
  <c r="U51" i="15"/>
  <c r="E51" i="15" s="1"/>
  <c r="Q21" i="6"/>
  <c r="Q13" i="6"/>
  <c r="T13" i="6" s="1"/>
  <c r="Q11" i="6"/>
  <c r="T11" i="6" s="1"/>
  <c r="Q9" i="6"/>
  <c r="T9" i="6" s="1"/>
  <c r="Q7" i="6"/>
  <c r="T7" i="6" s="1"/>
  <c r="Q46" i="5"/>
  <c r="T46" i="5" s="1"/>
  <c r="Q6" i="5"/>
  <c r="T6" i="5" s="1"/>
  <c r="Q46" i="16"/>
  <c r="T46" i="16" s="1"/>
  <c r="Q48" i="13"/>
  <c r="T48" i="13" s="1"/>
  <c r="Q19" i="13"/>
  <c r="T19" i="13" s="1"/>
  <c r="T48" i="14"/>
  <c r="Q21" i="14"/>
  <c r="T21" i="14" s="1"/>
  <c r="Q51" i="8"/>
  <c r="T51" i="8" s="1"/>
  <c r="Q49" i="8"/>
  <c r="T49" i="8" s="1"/>
  <c r="Q50" i="7"/>
  <c r="T50" i="7" s="1"/>
  <c r="Q46" i="7"/>
  <c r="Q19" i="7"/>
  <c r="T19" i="7" s="1"/>
  <c r="Q7" i="7"/>
  <c r="T7" i="7" s="1"/>
  <c r="Q21" i="11"/>
  <c r="T21" i="11" s="1"/>
  <c r="Q44" i="9"/>
  <c r="T44" i="9" s="1"/>
  <c r="U44" i="9" s="1"/>
  <c r="Q51" i="10"/>
  <c r="T51" i="10" s="1"/>
  <c r="Q28" i="7"/>
  <c r="T28" i="7" s="1"/>
  <c r="Q38" i="8"/>
  <c r="Q30" i="10"/>
  <c r="T30" i="10" s="1"/>
  <c r="Q29" i="10"/>
  <c r="T29" i="10" s="1"/>
  <c r="Q26" i="11"/>
  <c r="T26" i="11" s="1"/>
  <c r="Q34" i="13"/>
  <c r="T34" i="13" s="1"/>
  <c r="Q29" i="13"/>
  <c r="T29" i="13" s="1"/>
  <c r="H4" i="25"/>
  <c r="H9" i="25"/>
  <c r="V22" i="13"/>
  <c r="F22" i="13" s="1"/>
  <c r="T49" i="14"/>
  <c r="T51" i="7"/>
  <c r="H28" i="13"/>
  <c r="U28" i="13"/>
  <c r="E28" i="13" s="1"/>
  <c r="V28" i="13"/>
  <c r="F28" i="13" s="1"/>
  <c r="V22" i="7"/>
  <c r="F22" i="7" s="1"/>
  <c r="U50" i="16"/>
  <c r="Q47" i="5"/>
  <c r="T47" i="5" s="1"/>
  <c r="Q32" i="5"/>
  <c r="T32" i="5" s="1"/>
  <c r="U32" i="5" s="1"/>
  <c r="E32" i="5" s="1"/>
  <c r="Q30" i="5"/>
  <c r="T30" i="5" s="1"/>
  <c r="H30" i="5" s="1"/>
  <c r="Q26" i="5"/>
  <c r="T26" i="5" s="1"/>
  <c r="Q49" i="13"/>
  <c r="T49" i="13" s="1"/>
  <c r="Q47" i="13"/>
  <c r="T47" i="13" s="1"/>
  <c r="Q20" i="13"/>
  <c r="T20" i="13" s="1"/>
  <c r="Q20" i="14"/>
  <c r="Q18" i="14"/>
  <c r="T18" i="14" s="1"/>
  <c r="Q47" i="7"/>
  <c r="Q32" i="7"/>
  <c r="T32" i="7" s="1"/>
  <c r="Q18" i="7"/>
  <c r="T18" i="7" s="1"/>
  <c r="Q16" i="7"/>
  <c r="T16" i="7" s="1"/>
  <c r="U16" i="7" s="1"/>
  <c r="E16" i="7" s="1"/>
  <c r="Q14" i="7"/>
  <c r="T14" i="7" s="1"/>
  <c r="H14" i="7" s="1"/>
  <c r="Q12" i="7"/>
  <c r="T12" i="7" s="1"/>
  <c r="Q10" i="7"/>
  <c r="T10" i="7" s="1"/>
  <c r="H10" i="7" s="1"/>
  <c r="Q8" i="7"/>
  <c r="T8" i="7" s="1"/>
  <c r="Q25" i="11"/>
  <c r="T25" i="11" s="1"/>
  <c r="Q18" i="11"/>
  <c r="T18" i="11" s="1"/>
  <c r="Q12" i="11"/>
  <c r="T12" i="11" s="1"/>
  <c r="Q8" i="11"/>
  <c r="T8" i="11" s="1"/>
  <c r="T50" i="10"/>
  <c r="Q35" i="5"/>
  <c r="T35" i="5" s="1"/>
  <c r="Q37" i="6"/>
  <c r="T37" i="6" s="1"/>
  <c r="Q40" i="9"/>
  <c r="T40" i="9" s="1"/>
  <c r="Q32" i="10"/>
  <c r="T32" i="10" s="1"/>
  <c r="Q27" i="10"/>
  <c r="T27" i="10" s="1"/>
  <c r="Q31" i="11"/>
  <c r="T31" i="11" s="1"/>
  <c r="Q32" i="13"/>
  <c r="T32" i="13" s="1"/>
  <c r="Q27" i="13"/>
  <c r="T27" i="13" s="1"/>
  <c r="Q37" i="16"/>
  <c r="T37" i="16" s="1"/>
  <c r="Q40" i="14"/>
  <c r="T40" i="14" s="1"/>
  <c r="H40" i="14" s="1"/>
  <c r="D40" i="14" s="1"/>
  <c r="P40" i="17" s="1"/>
  <c r="H23" i="3"/>
  <c r="H4" i="24"/>
  <c r="V37" i="25"/>
  <c r="F37" i="25" s="1"/>
  <c r="V38" i="25"/>
  <c r="F38" i="25" s="1"/>
  <c r="V22" i="20"/>
  <c r="F22" i="20" s="1"/>
  <c r="J22" i="17"/>
  <c r="H6" i="15"/>
  <c r="Q34" i="8"/>
  <c r="T34" i="8" s="1"/>
  <c r="T39" i="10"/>
  <c r="Q31" i="14"/>
  <c r="T31" i="14" s="1"/>
  <c r="H4" i="1"/>
  <c r="E14" i="17"/>
  <c r="A14" i="23"/>
  <c r="A20" i="23"/>
  <c r="A18" i="23"/>
  <c r="A13" i="23"/>
  <c r="E12" i="17"/>
  <c r="A12" i="23"/>
  <c r="A8" i="23"/>
  <c r="A10" i="23"/>
  <c r="A9" i="23"/>
  <c r="A16" i="23"/>
  <c r="A7" i="23"/>
  <c r="A6" i="23"/>
  <c r="E16" i="17"/>
  <c r="A15" i="23"/>
  <c r="A17" i="23"/>
  <c r="A11" i="23"/>
  <c r="A21" i="23"/>
  <c r="Q6" i="13"/>
  <c r="T6" i="13" s="1"/>
  <c r="V44" i="24"/>
  <c r="F44" i="24" s="1"/>
  <c r="U21" i="9"/>
  <c r="E21" i="9" s="1"/>
  <c r="H20" i="9"/>
  <c r="U20" i="9"/>
  <c r="E20" i="9" s="1"/>
  <c r="Q19" i="9"/>
  <c r="T19" i="9" s="1"/>
  <c r="H14" i="9"/>
  <c r="U14" i="9"/>
  <c r="E14" i="9" s="1"/>
  <c r="H10" i="9"/>
  <c r="U10" i="9"/>
  <c r="E10" i="9" s="1"/>
  <c r="Q8" i="9"/>
  <c r="T8" i="9" s="1"/>
  <c r="H33" i="9"/>
  <c r="U33" i="9"/>
  <c r="E33" i="9" s="1"/>
  <c r="Q29" i="9"/>
  <c r="T29" i="9" s="1"/>
  <c r="Q26" i="9"/>
  <c r="T26" i="9" s="1"/>
  <c r="H26" i="9"/>
  <c r="U26" i="9"/>
  <c r="E26" i="9" s="1"/>
  <c r="Q31" i="5"/>
  <c r="T31" i="5" s="1"/>
  <c r="Q28" i="5"/>
  <c r="T28" i="5" s="1"/>
  <c r="Q27" i="5"/>
  <c r="T27" i="5" s="1"/>
  <c r="Q25" i="5"/>
  <c r="T25" i="5" s="1"/>
  <c r="A48" i="23"/>
  <c r="A50" i="23"/>
  <c r="A44" i="23"/>
  <c r="A46" i="23"/>
  <c r="A47" i="23"/>
  <c r="A45" i="23"/>
  <c r="A51" i="23"/>
  <c r="A28" i="23"/>
  <c r="Q21" i="5"/>
  <c r="T21" i="5" s="1"/>
  <c r="H21" i="5" s="1"/>
  <c r="Q20" i="5"/>
  <c r="T20" i="5" s="1"/>
  <c r="Q19" i="5"/>
  <c r="T19" i="5" s="1"/>
  <c r="Q18" i="5"/>
  <c r="Q17" i="5"/>
  <c r="T17" i="5" s="1"/>
  <c r="Q16" i="5"/>
  <c r="T16" i="5" s="1"/>
  <c r="Q15" i="5"/>
  <c r="T15" i="5" s="1"/>
  <c r="Q14" i="5"/>
  <c r="T14" i="5" s="1"/>
  <c r="Q13" i="5"/>
  <c r="T13" i="5" s="1"/>
  <c r="Q12" i="5"/>
  <c r="T12" i="5" s="1"/>
  <c r="Q11" i="5"/>
  <c r="T11" i="5" s="1"/>
  <c r="Q10" i="5"/>
  <c r="T10" i="5" s="1"/>
  <c r="Q9" i="5"/>
  <c r="T9" i="5" s="1"/>
  <c r="Q8" i="5"/>
  <c r="T8" i="5" s="1"/>
  <c r="T7" i="5"/>
  <c r="H7" i="5" s="1"/>
  <c r="V50" i="1"/>
  <c r="F50" i="1" s="1"/>
  <c r="U29" i="1"/>
  <c r="E29" i="1" s="1"/>
  <c r="Q21" i="20"/>
  <c r="Q20" i="20"/>
  <c r="Q19" i="20"/>
  <c r="T19" i="20" s="1"/>
  <c r="Q16" i="20"/>
  <c r="Q14" i="20"/>
  <c r="T14" i="20" s="1"/>
  <c r="Q13" i="20"/>
  <c r="T13" i="20" s="1"/>
  <c r="Q12" i="20"/>
  <c r="T12" i="20" s="1"/>
  <c r="Q11" i="20"/>
  <c r="T11" i="20" s="1"/>
  <c r="Q9" i="20"/>
  <c r="T9" i="20" s="1"/>
  <c r="Q8" i="20"/>
  <c r="T8" i="20" s="1"/>
  <c r="G22" i="17"/>
  <c r="Q50" i="20"/>
  <c r="T50" i="20" s="1"/>
  <c r="U50" i="20" s="1"/>
  <c r="Q47" i="20"/>
  <c r="Q51" i="9"/>
  <c r="T51" i="9" s="1"/>
  <c r="H51" i="9" s="1"/>
  <c r="Q50" i="9"/>
  <c r="T50" i="9" s="1"/>
  <c r="H50" i="9" s="1"/>
  <c r="U50" i="9"/>
  <c r="E50" i="9" s="1"/>
  <c r="U49" i="9"/>
  <c r="Q47" i="9"/>
  <c r="T47" i="9" s="1"/>
  <c r="Q46" i="9"/>
  <c r="T46" i="9" s="1"/>
  <c r="U49" i="3"/>
  <c r="E49" i="3" s="1"/>
  <c r="H49" i="3"/>
  <c r="U47" i="3"/>
  <c r="E47" i="3" s="1"/>
  <c r="H47" i="3"/>
  <c r="H42" i="3"/>
  <c r="D48" i="3" s="1"/>
  <c r="F48" i="17" s="1"/>
  <c r="U11" i="3"/>
  <c r="E11" i="3" s="1"/>
  <c r="H7" i="3"/>
  <c r="H32" i="24"/>
  <c r="Q51" i="13"/>
  <c r="U50" i="13"/>
  <c r="E50" i="13" s="1"/>
  <c r="H50" i="13"/>
  <c r="U48" i="13"/>
  <c r="E48" i="13" s="1"/>
  <c r="H48" i="13"/>
  <c r="H46" i="13"/>
  <c r="U46" i="13"/>
  <c r="E46" i="13" s="1"/>
  <c r="Q31" i="13"/>
  <c r="T31" i="13" s="1"/>
  <c r="U25" i="13"/>
  <c r="H25" i="13"/>
  <c r="Q21" i="13"/>
  <c r="H19" i="13"/>
  <c r="U19" i="13"/>
  <c r="E19" i="13" s="1"/>
  <c r="T18" i="13"/>
  <c r="T33" i="6"/>
  <c r="H33" i="6" s="1"/>
  <c r="Q32" i="6"/>
  <c r="T32" i="6" s="1"/>
  <c r="Q31" i="6"/>
  <c r="T31" i="6" s="1"/>
  <c r="Q29" i="6"/>
  <c r="T29" i="6" s="1"/>
  <c r="Q26" i="6"/>
  <c r="T26" i="6" s="1"/>
  <c r="Q30" i="6"/>
  <c r="T30" i="6" s="1"/>
  <c r="Q27" i="6"/>
  <c r="T27" i="6" s="1"/>
  <c r="Q34" i="6"/>
  <c r="T34" i="6" s="1"/>
  <c r="Q51" i="6"/>
  <c r="Q50" i="6"/>
  <c r="T50" i="6" s="1"/>
  <c r="H50" i="6" s="1"/>
  <c r="Q49" i="6"/>
  <c r="T49" i="6" s="1"/>
  <c r="U49" i="6" s="1"/>
  <c r="E49" i="6" s="1"/>
  <c r="H49" i="6"/>
  <c r="Q47" i="6"/>
  <c r="T47" i="6" s="1"/>
  <c r="Q45" i="6"/>
  <c r="T45" i="6" s="1"/>
  <c r="Q48" i="6"/>
  <c r="T48" i="6" s="1"/>
  <c r="H48" i="6" s="1"/>
  <c r="U48" i="6"/>
  <c r="E48" i="6" s="1"/>
  <c r="T21" i="6"/>
  <c r="Q19" i="6"/>
  <c r="Q18" i="6"/>
  <c r="Q12" i="6"/>
  <c r="T12" i="6" s="1"/>
  <c r="Q10" i="6"/>
  <c r="T10" i="6" s="1"/>
  <c r="Q8" i="6"/>
  <c r="T8" i="6" s="1"/>
  <c r="Q6" i="6"/>
  <c r="T6" i="6" s="1"/>
  <c r="Q34" i="20"/>
  <c r="T34" i="20" s="1"/>
  <c r="Q30" i="20"/>
  <c r="Q33" i="8"/>
  <c r="T33" i="8" s="1"/>
  <c r="Q32" i="8"/>
  <c r="T32" i="8" s="1"/>
  <c r="Q29" i="8"/>
  <c r="T29" i="8" s="1"/>
  <c r="Q28" i="8"/>
  <c r="T28" i="8" s="1"/>
  <c r="Q26" i="8"/>
  <c r="T26" i="8" s="1"/>
  <c r="Q21" i="8"/>
  <c r="T21" i="8" s="1"/>
  <c r="Q18" i="8"/>
  <c r="T18" i="8" s="1"/>
  <c r="Q17" i="8"/>
  <c r="T17" i="8" s="1"/>
  <c r="Q16" i="8"/>
  <c r="T16" i="8" s="1"/>
  <c r="Q14" i="8"/>
  <c r="T14" i="8" s="1"/>
  <c r="Q12" i="8"/>
  <c r="T12" i="8" s="1"/>
  <c r="Q10" i="8"/>
  <c r="T10" i="8" s="1"/>
  <c r="Q8" i="8"/>
  <c r="T8" i="8" s="1"/>
  <c r="Q6" i="8"/>
  <c r="T6" i="8" s="1"/>
  <c r="H51" i="8"/>
  <c r="U51" i="8"/>
  <c r="E51" i="8" s="1"/>
  <c r="U34" i="25"/>
  <c r="E34" i="25" s="1"/>
  <c r="U33" i="25"/>
  <c r="E33" i="25" s="1"/>
  <c r="V21" i="25"/>
  <c r="F21" i="25" s="1"/>
  <c r="E21" i="25"/>
  <c r="U18" i="25"/>
  <c r="U14" i="25"/>
  <c r="E14" i="25" s="1"/>
  <c r="U20" i="8"/>
  <c r="E20" i="8" s="1"/>
  <c r="U19" i="8"/>
  <c r="V19" i="8" s="1"/>
  <c r="H20" i="8"/>
  <c r="U48" i="8"/>
  <c r="E48" i="8" s="1"/>
  <c r="H48" i="8"/>
  <c r="E50" i="11"/>
  <c r="V50" i="11"/>
  <c r="F50" i="11" s="1"/>
  <c r="V36" i="11"/>
  <c r="F36" i="11" s="1"/>
  <c r="E36" i="11"/>
  <c r="H37" i="11"/>
  <c r="D37" i="11" s="1"/>
  <c r="N37" i="17" s="1"/>
  <c r="U37" i="11"/>
  <c r="E37" i="11" s="1"/>
  <c r="U20" i="13"/>
  <c r="E20" i="13" s="1"/>
  <c r="H20" i="13"/>
  <c r="V50" i="8"/>
  <c r="F50" i="8" s="1"/>
  <c r="U50" i="8"/>
  <c r="E50" i="8" s="1"/>
  <c r="H50" i="8"/>
  <c r="V38" i="10"/>
  <c r="F38" i="10" s="1"/>
  <c r="E38" i="10"/>
  <c r="U18" i="9"/>
  <c r="H18" i="9"/>
  <c r="U36" i="16"/>
  <c r="E36" i="16" s="1"/>
  <c r="H36" i="16"/>
  <c r="D36" i="16" s="1"/>
  <c r="R36" i="17" s="1"/>
  <c r="E25" i="13"/>
  <c r="V25" i="13"/>
  <c r="F25" i="13" s="1"/>
  <c r="V37" i="20"/>
  <c r="F37" i="20" s="1"/>
  <c r="V38" i="6"/>
  <c r="F38" i="6" s="1"/>
  <c r="E38" i="6"/>
  <c r="H19" i="8"/>
  <c r="E50" i="14"/>
  <c r="V50" i="14"/>
  <c r="F50" i="14" s="1"/>
  <c r="U48" i="9"/>
  <c r="V20" i="10"/>
  <c r="F20" i="10" s="1"/>
  <c r="V36" i="7"/>
  <c r="F36" i="7" s="1"/>
  <c r="E36" i="7"/>
  <c r="U36" i="6"/>
  <c r="H38" i="16"/>
  <c r="D38" i="16" s="1"/>
  <c r="R38" i="17" s="1"/>
  <c r="V37" i="13"/>
  <c r="F37" i="13" s="1"/>
  <c r="H20" i="10"/>
  <c r="H50" i="11"/>
  <c r="H14" i="11"/>
  <c r="U20" i="6"/>
  <c r="V37" i="7"/>
  <c r="F37" i="7" s="1"/>
  <c r="H48" i="7"/>
  <c r="U48" i="7"/>
  <c r="E48" i="7" s="1"/>
  <c r="H51" i="20"/>
  <c r="D51" i="20" s="1"/>
  <c r="S51" i="17" s="1"/>
  <c r="U51" i="20"/>
  <c r="E51" i="20" s="1"/>
  <c r="H16" i="9"/>
  <c r="U39" i="6"/>
  <c r="E39" i="6" s="1"/>
  <c r="T48" i="5"/>
  <c r="H42" i="5" s="1"/>
  <c r="T18" i="5"/>
  <c r="H40" i="7"/>
  <c r="U40" i="7"/>
  <c r="E40" i="7" s="1"/>
  <c r="V50" i="5"/>
  <c r="F50" i="5" s="1"/>
  <c r="H38" i="5"/>
  <c r="D38" i="5" s="1"/>
  <c r="H38" i="17" s="1"/>
  <c r="T49" i="5"/>
  <c r="V19" i="15"/>
  <c r="F19" i="15" s="1"/>
  <c r="T51" i="6"/>
  <c r="H42" i="6" s="1"/>
  <c r="T19" i="6"/>
  <c r="T18" i="6"/>
  <c r="Q17" i="6"/>
  <c r="T17" i="6" s="1"/>
  <c r="Q15" i="6"/>
  <c r="T15" i="6" s="1"/>
  <c r="U15" i="6" s="1"/>
  <c r="E15" i="6" s="1"/>
  <c r="Q34" i="5"/>
  <c r="T34" i="5" s="1"/>
  <c r="H34" i="5" s="1"/>
  <c r="Q45" i="16"/>
  <c r="T45" i="16" s="1"/>
  <c r="H45" i="16" s="1"/>
  <c r="Q17" i="16"/>
  <c r="T17" i="16" s="1"/>
  <c r="H17" i="16" s="1"/>
  <c r="Q15" i="16"/>
  <c r="T15" i="16" s="1"/>
  <c r="H15" i="16" s="1"/>
  <c r="Q13" i="16"/>
  <c r="T13" i="16" s="1"/>
  <c r="Q11" i="16"/>
  <c r="T11" i="16" s="1"/>
  <c r="Q8" i="16"/>
  <c r="T8" i="16" s="1"/>
  <c r="Q16" i="14"/>
  <c r="T16" i="14" s="1"/>
  <c r="Q12" i="14"/>
  <c r="T12" i="14" s="1"/>
  <c r="Q8" i="14"/>
  <c r="T8" i="14" s="1"/>
  <c r="Q46" i="8"/>
  <c r="T46" i="8" s="1"/>
  <c r="Q44" i="8"/>
  <c r="T44" i="8" s="1"/>
  <c r="Q14" i="15"/>
  <c r="T14" i="15" s="1"/>
  <c r="Q12" i="15"/>
  <c r="T12" i="15" s="1"/>
  <c r="U12" i="15" s="1"/>
  <c r="E12" i="15" s="1"/>
  <c r="Q10" i="15"/>
  <c r="T10" i="15" s="1"/>
  <c r="Q26" i="7"/>
  <c r="T26" i="7" s="1"/>
  <c r="Q31" i="10"/>
  <c r="T31" i="10" s="1"/>
  <c r="Q35" i="14"/>
  <c r="T35" i="14" s="1"/>
  <c r="Q39" i="15"/>
  <c r="T39" i="15" s="1"/>
  <c r="Q37" i="15"/>
  <c r="T37" i="15" s="1"/>
  <c r="Q35" i="15"/>
  <c r="T35" i="15" s="1"/>
  <c r="H38" i="3"/>
  <c r="D38" i="3" s="1"/>
  <c r="U38" i="3"/>
  <c r="E38" i="3" s="1"/>
  <c r="T20" i="16"/>
  <c r="T51" i="13"/>
  <c r="T21" i="13"/>
  <c r="T20" i="14"/>
  <c r="T15" i="8"/>
  <c r="H15" i="8" s="1"/>
  <c r="T13" i="8"/>
  <c r="H13" i="8" s="1"/>
  <c r="T11" i="8"/>
  <c r="T9" i="8"/>
  <c r="H9" i="8" s="1"/>
  <c r="T7" i="8"/>
  <c r="Q47" i="15"/>
  <c r="T47" i="15" s="1"/>
  <c r="H47" i="15" s="1"/>
  <c r="T47" i="7"/>
  <c r="U47" i="7" s="1"/>
  <c r="E47" i="7" s="1"/>
  <c r="T46" i="7"/>
  <c r="H46" i="7" s="1"/>
  <c r="Q44" i="7"/>
  <c r="T44" i="7" s="1"/>
  <c r="Q33" i="7"/>
  <c r="T33" i="7" s="1"/>
  <c r="H33" i="7" s="1"/>
  <c r="Q17" i="7"/>
  <c r="T17" i="7" s="1"/>
  <c r="H17" i="7" s="1"/>
  <c r="Q15" i="7"/>
  <c r="T15" i="7" s="1"/>
  <c r="Q11" i="7"/>
  <c r="T11" i="7" s="1"/>
  <c r="Q9" i="7"/>
  <c r="T9" i="7" s="1"/>
  <c r="T49" i="11"/>
  <c r="Q17" i="11"/>
  <c r="T17" i="11" s="1"/>
  <c r="Q15" i="11"/>
  <c r="T15" i="11" s="1"/>
  <c r="Q13" i="11"/>
  <c r="T13" i="11" s="1"/>
  <c r="U13" i="11" s="1"/>
  <c r="E13" i="11" s="1"/>
  <c r="Q11" i="11"/>
  <c r="T11" i="11" s="1"/>
  <c r="H11" i="11" s="1"/>
  <c r="Q9" i="11"/>
  <c r="T9" i="11" s="1"/>
  <c r="T18" i="10"/>
  <c r="Q15" i="20"/>
  <c r="T15" i="20" s="1"/>
  <c r="T16" i="20"/>
  <c r="Q25" i="20"/>
  <c r="T25" i="20" s="1"/>
  <c r="T30" i="20"/>
  <c r="H30" i="20" s="1"/>
  <c r="T47" i="20"/>
  <c r="H47" i="20" s="1"/>
  <c r="T38" i="20"/>
  <c r="T39" i="5"/>
  <c r="T40" i="6"/>
  <c r="T38" i="8"/>
  <c r="T37" i="10"/>
  <c r="Q38" i="13"/>
  <c r="T38" i="13" s="1"/>
  <c r="Q36" i="13"/>
  <c r="T36" i="13" s="1"/>
  <c r="Q34" i="16"/>
  <c r="T34" i="16" s="1"/>
  <c r="E19" i="1"/>
  <c r="V19" i="1"/>
  <c r="F19" i="1" s="1"/>
  <c r="E35" i="1"/>
  <c r="V35" i="1"/>
  <c r="F35" i="1" s="1"/>
  <c r="H51" i="24"/>
  <c r="U51" i="24"/>
  <c r="E51" i="24" s="1"/>
  <c r="Q16" i="6"/>
  <c r="T16" i="6" s="1"/>
  <c r="H16" i="6" s="1"/>
  <c r="Q44" i="5"/>
  <c r="T44" i="5" s="1"/>
  <c r="Q33" i="5"/>
  <c r="T33" i="5" s="1"/>
  <c r="Q44" i="16"/>
  <c r="T44" i="16" s="1"/>
  <c r="Q14" i="16"/>
  <c r="T14" i="16" s="1"/>
  <c r="U14" i="16" s="1"/>
  <c r="E14" i="16" s="1"/>
  <c r="Q12" i="16"/>
  <c r="T12" i="16" s="1"/>
  <c r="Q7" i="16"/>
  <c r="T7" i="16" s="1"/>
  <c r="Q44" i="13"/>
  <c r="T44" i="13" s="1"/>
  <c r="H44" i="13" s="1"/>
  <c r="Q17" i="14"/>
  <c r="T17" i="14" s="1"/>
  <c r="Q15" i="14"/>
  <c r="T15" i="14" s="1"/>
  <c r="U15" i="14" s="1"/>
  <c r="E15" i="14" s="1"/>
  <c r="Q13" i="14"/>
  <c r="T13" i="14" s="1"/>
  <c r="H13" i="14" s="1"/>
  <c r="Q11" i="14"/>
  <c r="T11" i="14" s="1"/>
  <c r="Q9" i="14"/>
  <c r="T9" i="14" s="1"/>
  <c r="Q47" i="8"/>
  <c r="T47" i="8" s="1"/>
  <c r="H47" i="8" s="1"/>
  <c r="Q45" i="8"/>
  <c r="T45" i="8" s="1"/>
  <c r="Q45" i="15"/>
  <c r="T45" i="15" s="1"/>
  <c r="H45" i="15" s="1"/>
  <c r="Q17" i="15"/>
  <c r="T17" i="15" s="1"/>
  <c r="Q15" i="15"/>
  <c r="T15" i="15" s="1"/>
  <c r="U15" i="15" s="1"/>
  <c r="E15" i="15" s="1"/>
  <c r="Q13" i="15"/>
  <c r="T13" i="15" s="1"/>
  <c r="H13" i="15" s="1"/>
  <c r="Q11" i="15"/>
  <c r="T11" i="15" s="1"/>
  <c r="Q9" i="15"/>
  <c r="T9" i="15" s="1"/>
  <c r="Q25" i="7"/>
  <c r="T25" i="7" s="1"/>
  <c r="Q46" i="11"/>
  <c r="T46" i="11" s="1"/>
  <c r="H46" i="11" s="1"/>
  <c r="Q44" i="11"/>
  <c r="T44" i="11" s="1"/>
  <c r="U44" i="11" s="1"/>
  <c r="E44" i="11" s="1"/>
  <c r="T19" i="11"/>
  <c r="T48" i="10"/>
  <c r="Q10" i="20"/>
  <c r="T10" i="20" s="1"/>
  <c r="H10" i="20" s="1"/>
  <c r="Q45" i="20"/>
  <c r="T45" i="20" s="1"/>
  <c r="Q48" i="20"/>
  <c r="T48" i="20" s="1"/>
  <c r="Q37" i="5"/>
  <c r="T37" i="5" s="1"/>
  <c r="Q35" i="7"/>
  <c r="T35" i="7" s="1"/>
  <c r="Q40" i="5"/>
  <c r="T40" i="5" s="1"/>
  <c r="Q28" i="6"/>
  <c r="T28" i="6" s="1"/>
  <c r="Q30" i="7"/>
  <c r="T30" i="7" s="1"/>
  <c r="Q29" i="7"/>
  <c r="T29" i="7" s="1"/>
  <c r="Q36" i="8"/>
  <c r="T36" i="8" s="1"/>
  <c r="Q40" i="8"/>
  <c r="T40" i="8" s="1"/>
  <c r="Q32" i="16"/>
  <c r="T32" i="16" s="1"/>
  <c r="H32" i="16" s="1"/>
  <c r="Q36" i="14"/>
  <c r="T36" i="14" s="1"/>
  <c r="Q40" i="15"/>
  <c r="T40" i="15" s="1"/>
  <c r="H40" i="15" s="1"/>
  <c r="D40" i="15" s="1"/>
  <c r="Q40" i="17" s="1"/>
  <c r="Q38" i="15"/>
  <c r="T38" i="15" s="1"/>
  <c r="Q36" i="15"/>
  <c r="T36" i="15" s="1"/>
  <c r="E21" i="1"/>
  <c r="V21" i="1"/>
  <c r="F21" i="1" s="1"/>
  <c r="E48" i="3"/>
  <c r="V48" i="3"/>
  <c r="F48" i="3" s="1"/>
  <c r="H48" i="24"/>
  <c r="D48" i="24" s="1"/>
  <c r="G48" i="17" s="1"/>
  <c r="U48" i="24"/>
  <c r="E48" i="24" s="1"/>
  <c r="T49" i="10"/>
  <c r="T21" i="10"/>
  <c r="H4" i="10" s="1"/>
  <c r="T20" i="20"/>
  <c r="T21" i="20"/>
  <c r="T49" i="20"/>
  <c r="T39" i="7"/>
  <c r="Q35" i="10"/>
  <c r="T35" i="10" s="1"/>
  <c r="Q39" i="11"/>
  <c r="T39" i="11" s="1"/>
  <c r="Q35" i="11"/>
  <c r="T35" i="11" s="1"/>
  <c r="Q28" i="11"/>
  <c r="T28" i="11" s="1"/>
  <c r="Q40" i="13"/>
  <c r="T40" i="13" s="1"/>
  <c r="H40" i="13" s="1"/>
  <c r="D40" i="13" s="1"/>
  <c r="O40" i="17" s="1"/>
  <c r="Q35" i="13"/>
  <c r="T35" i="13" s="1"/>
  <c r="H40" i="3"/>
  <c r="D40" i="3" s="1"/>
  <c r="V40" i="3"/>
  <c r="F40" i="3" s="1"/>
  <c r="U40" i="3"/>
  <c r="E40" i="3" s="1"/>
  <c r="Q28" i="10"/>
  <c r="T28" i="10" s="1"/>
  <c r="U28" i="10" s="1"/>
  <c r="E28" i="10" s="1"/>
  <c r="Q30" i="16"/>
  <c r="T30" i="16" s="1"/>
  <c r="U30" i="16" s="1"/>
  <c r="E30" i="16" s="1"/>
  <c r="V50" i="3"/>
  <c r="F50" i="3" s="1"/>
  <c r="V45" i="3"/>
  <c r="F45" i="3" s="1"/>
  <c r="V27" i="24"/>
  <c r="F27" i="24" s="1"/>
  <c r="Q45" i="9"/>
  <c r="T45" i="9" s="1"/>
  <c r="Q25" i="9"/>
  <c r="T25" i="9" s="1"/>
  <c r="Q17" i="9"/>
  <c r="T17" i="9" s="1"/>
  <c r="Q15" i="9"/>
  <c r="T15" i="9" s="1"/>
  <c r="U15" i="9" s="1"/>
  <c r="E15" i="9" s="1"/>
  <c r="Q13" i="9"/>
  <c r="T13" i="9" s="1"/>
  <c r="Q11" i="9"/>
  <c r="T11" i="9" s="1"/>
  <c r="H11" i="9" s="1"/>
  <c r="Q9" i="9"/>
  <c r="T9" i="9" s="1"/>
  <c r="Q7" i="9"/>
  <c r="T7" i="9" s="1"/>
  <c r="H7" i="9" s="1"/>
  <c r="Q45" i="10"/>
  <c r="T45" i="10" s="1"/>
  <c r="Q25" i="10"/>
  <c r="T25" i="10" s="1"/>
  <c r="Q17" i="20"/>
  <c r="T17" i="20" s="1"/>
  <c r="Q27" i="20"/>
  <c r="T27" i="20" s="1"/>
  <c r="H27" i="20" s="1"/>
  <c r="Q32" i="20"/>
  <c r="T32" i="20" s="1"/>
  <c r="Q44" i="20"/>
  <c r="T44" i="20" s="1"/>
  <c r="Q29" i="20"/>
  <c r="T29" i="20" s="1"/>
  <c r="Q32" i="9"/>
  <c r="T32" i="9" s="1"/>
  <c r="Q27" i="9"/>
  <c r="T27" i="9" s="1"/>
  <c r="Q30" i="11"/>
  <c r="T30" i="11" s="1"/>
  <c r="V49" i="25"/>
  <c r="F49" i="25" s="1"/>
  <c r="V35" i="25"/>
  <c r="F35" i="25" s="1"/>
  <c r="V50" i="25"/>
  <c r="F50" i="25" s="1"/>
  <c r="Q12" i="9"/>
  <c r="T12" i="9" s="1"/>
  <c r="U12" i="9" s="1"/>
  <c r="E12" i="9" s="1"/>
  <c r="Q6" i="9"/>
  <c r="T6" i="9" s="1"/>
  <c r="Q46" i="10"/>
  <c r="T46" i="10" s="1"/>
  <c r="U46" i="10" s="1"/>
  <c r="E46" i="10" s="1"/>
  <c r="Q6" i="20"/>
  <c r="T6" i="20" s="1"/>
  <c r="Q18" i="20"/>
  <c r="T18" i="20" s="1"/>
  <c r="Q31" i="20"/>
  <c r="T31" i="20" s="1"/>
  <c r="Q33" i="20"/>
  <c r="T33" i="20" s="1"/>
  <c r="U33" i="20" s="1"/>
  <c r="E33" i="20" s="1"/>
  <c r="Q46" i="20"/>
  <c r="T46" i="20" s="1"/>
  <c r="Q34" i="9"/>
  <c r="T34" i="9" s="1"/>
  <c r="Q30" i="9"/>
  <c r="T30" i="9" s="1"/>
  <c r="Q33" i="13"/>
  <c r="T33" i="13" s="1"/>
  <c r="Q27" i="14"/>
  <c r="T27" i="14" s="1"/>
  <c r="H27" i="14" s="1"/>
  <c r="Q15" i="10"/>
  <c r="T15" i="10" s="1"/>
  <c r="H15" i="10" s="1"/>
  <c r="Q14" i="10"/>
  <c r="T14" i="10" s="1"/>
  <c r="H14" i="10" s="1"/>
  <c r="Q47" i="10"/>
  <c r="T47" i="10" s="1"/>
  <c r="U47" i="10" s="1"/>
  <c r="E47" i="10" s="1"/>
  <c r="Q47" i="11"/>
  <c r="T47" i="11" s="1"/>
  <c r="H47" i="11" s="1"/>
  <c r="V46" i="25"/>
  <c r="F46" i="25" s="1"/>
  <c r="V34" i="25"/>
  <c r="F34" i="25" s="1"/>
  <c r="V33" i="25"/>
  <c r="F33" i="25" s="1"/>
  <c r="V13" i="25"/>
  <c r="F13" i="25" s="1"/>
  <c r="V17" i="25"/>
  <c r="F17" i="25" s="1"/>
  <c r="H47" i="14"/>
  <c r="U47" i="14"/>
  <c r="E47" i="14" s="1"/>
  <c r="U46" i="14"/>
  <c r="E46" i="14" s="1"/>
  <c r="H46" i="14"/>
  <c r="H45" i="14"/>
  <c r="U45" i="14"/>
  <c r="E45" i="14" s="1"/>
  <c r="H42" i="14"/>
  <c r="D44" i="14" s="1"/>
  <c r="P44" i="17" s="1"/>
  <c r="U44" i="14"/>
  <c r="U34" i="14"/>
  <c r="E34" i="14" s="1"/>
  <c r="H34" i="14"/>
  <c r="H33" i="14"/>
  <c r="U33" i="14"/>
  <c r="E33" i="14" s="1"/>
  <c r="H32" i="14"/>
  <c r="U32" i="14"/>
  <c r="E32" i="14" s="1"/>
  <c r="H31" i="14"/>
  <c r="U31" i="14"/>
  <c r="E31" i="14" s="1"/>
  <c r="H30" i="14"/>
  <c r="U30" i="14"/>
  <c r="E30" i="14" s="1"/>
  <c r="U26" i="14"/>
  <c r="E26" i="14" s="1"/>
  <c r="H26" i="14"/>
  <c r="H25" i="14"/>
  <c r="U25" i="14"/>
  <c r="E25" i="14" s="1"/>
  <c r="U14" i="14"/>
  <c r="V14" i="14" s="1"/>
  <c r="F14" i="14" s="1"/>
  <c r="H14" i="14"/>
  <c r="U11" i="14"/>
  <c r="E11" i="14" s="1"/>
  <c r="H11" i="14"/>
  <c r="H17" i="14"/>
  <c r="U17" i="14"/>
  <c r="E17" i="14" s="1"/>
  <c r="U16" i="14"/>
  <c r="E16" i="14" s="1"/>
  <c r="H16" i="14"/>
  <c r="U13" i="14"/>
  <c r="E13" i="14" s="1"/>
  <c r="H12" i="14"/>
  <c r="U12" i="14"/>
  <c r="E12" i="14" s="1"/>
  <c r="U10" i="14"/>
  <c r="E10" i="14" s="1"/>
  <c r="H10" i="14"/>
  <c r="H9" i="14"/>
  <c r="U9" i="14"/>
  <c r="E9" i="14" s="1"/>
  <c r="U7" i="14"/>
  <c r="E7" i="14" s="1"/>
  <c r="H7" i="14"/>
  <c r="U6" i="14"/>
  <c r="E6" i="14" s="1"/>
  <c r="H6" i="14"/>
  <c r="U46" i="11"/>
  <c r="E46" i="11" s="1"/>
  <c r="U45" i="11"/>
  <c r="E45" i="11" s="1"/>
  <c r="H45" i="11"/>
  <c r="U47" i="11"/>
  <c r="E47" i="11" s="1"/>
  <c r="H34" i="11"/>
  <c r="H33" i="11"/>
  <c r="U33" i="11"/>
  <c r="E33" i="11" s="1"/>
  <c r="U32" i="11"/>
  <c r="E32" i="11" s="1"/>
  <c r="H32" i="11"/>
  <c r="H30" i="11"/>
  <c r="U30" i="11"/>
  <c r="E30" i="11" s="1"/>
  <c r="H29" i="11"/>
  <c r="H26" i="11"/>
  <c r="U26" i="11"/>
  <c r="E26" i="11" s="1"/>
  <c r="U25" i="11"/>
  <c r="E25" i="11" s="1"/>
  <c r="H25" i="11"/>
  <c r="E34" i="11"/>
  <c r="V34" i="11"/>
  <c r="F34" i="11" s="1"/>
  <c r="U31" i="11"/>
  <c r="E31" i="11" s="1"/>
  <c r="H31" i="11"/>
  <c r="V29" i="11"/>
  <c r="F29" i="11" s="1"/>
  <c r="U27" i="11"/>
  <c r="E27" i="11" s="1"/>
  <c r="H17" i="11"/>
  <c r="U17" i="11"/>
  <c r="E17" i="11" s="1"/>
  <c r="H16" i="11"/>
  <c r="U16" i="11"/>
  <c r="E16" i="11" s="1"/>
  <c r="H15" i="11"/>
  <c r="U15" i="11"/>
  <c r="E15" i="11" s="1"/>
  <c r="E14" i="11"/>
  <c r="V14" i="11"/>
  <c r="F14" i="11" s="1"/>
  <c r="H13" i="11"/>
  <c r="H12" i="11"/>
  <c r="U12" i="11"/>
  <c r="E12" i="11" s="1"/>
  <c r="U11" i="11"/>
  <c r="E11" i="11" s="1"/>
  <c r="H10" i="11"/>
  <c r="U10" i="11"/>
  <c r="E10" i="11" s="1"/>
  <c r="U9" i="11"/>
  <c r="E9" i="11" s="1"/>
  <c r="H9" i="11"/>
  <c r="U8" i="11"/>
  <c r="E8" i="11" s="1"/>
  <c r="H8" i="11"/>
  <c r="U7" i="11"/>
  <c r="E7" i="11" s="1"/>
  <c r="H7" i="11"/>
  <c r="U6" i="11"/>
  <c r="E6" i="11" s="1"/>
  <c r="H6" i="11"/>
  <c r="U44" i="10"/>
  <c r="E44" i="10" s="1"/>
  <c r="H44" i="10"/>
  <c r="H45" i="10"/>
  <c r="U45" i="10"/>
  <c r="E45" i="10" s="1"/>
  <c r="U26" i="10"/>
  <c r="E26" i="10" s="1"/>
  <c r="H34" i="10"/>
  <c r="V34" i="10"/>
  <c r="F34" i="10" s="1"/>
  <c r="U33" i="10"/>
  <c r="E33" i="10" s="1"/>
  <c r="H33" i="10"/>
  <c r="H32" i="10"/>
  <c r="U32" i="10"/>
  <c r="E32" i="10" s="1"/>
  <c r="H31" i="10"/>
  <c r="U31" i="10"/>
  <c r="E31" i="10" s="1"/>
  <c r="U30" i="10"/>
  <c r="E30" i="10" s="1"/>
  <c r="H30" i="10"/>
  <c r="U29" i="10"/>
  <c r="E29" i="10" s="1"/>
  <c r="H29" i="10"/>
  <c r="H27" i="10"/>
  <c r="U27" i="10"/>
  <c r="E27" i="10" s="1"/>
  <c r="H26" i="10"/>
  <c r="U25" i="10"/>
  <c r="E25" i="10" s="1"/>
  <c r="H25" i="10"/>
  <c r="U12" i="10"/>
  <c r="H11" i="10"/>
  <c r="U11" i="10"/>
  <c r="E11" i="10" s="1"/>
  <c r="V6" i="10"/>
  <c r="F6" i="10" s="1"/>
  <c r="E6" i="10"/>
  <c r="H17" i="10"/>
  <c r="U17" i="10"/>
  <c r="E17" i="10" s="1"/>
  <c r="U16" i="10"/>
  <c r="E16" i="10" s="1"/>
  <c r="H16" i="10"/>
  <c r="U13" i="10"/>
  <c r="E13" i="10" s="1"/>
  <c r="H13" i="10"/>
  <c r="H10" i="10"/>
  <c r="U10" i="10"/>
  <c r="E10" i="10" s="1"/>
  <c r="H9" i="10"/>
  <c r="U9" i="10"/>
  <c r="E9" i="10" s="1"/>
  <c r="V8" i="10"/>
  <c r="F8" i="10" s="1"/>
  <c r="H8" i="10"/>
  <c r="H7" i="10"/>
  <c r="U7" i="10"/>
  <c r="E7" i="10" s="1"/>
  <c r="U47" i="8"/>
  <c r="E47" i="8" s="1"/>
  <c r="U46" i="8"/>
  <c r="E46" i="8" s="1"/>
  <c r="H46" i="8"/>
  <c r="H45" i="8"/>
  <c r="U45" i="8"/>
  <c r="E45" i="8" s="1"/>
  <c r="U32" i="8"/>
  <c r="E32" i="8" s="1"/>
  <c r="H32" i="8"/>
  <c r="U34" i="8"/>
  <c r="E34" i="8" s="1"/>
  <c r="H34" i="8"/>
  <c r="U33" i="8"/>
  <c r="E33" i="8" s="1"/>
  <c r="H33" i="8"/>
  <c r="U31" i="8"/>
  <c r="E31" i="8" s="1"/>
  <c r="H31" i="8"/>
  <c r="U30" i="8"/>
  <c r="E30" i="8" s="1"/>
  <c r="H30" i="8"/>
  <c r="U29" i="8"/>
  <c r="E29" i="8" s="1"/>
  <c r="H29" i="8"/>
  <c r="H28" i="8"/>
  <c r="U28" i="8"/>
  <c r="E28" i="8" s="1"/>
  <c r="H27" i="8"/>
  <c r="U27" i="8"/>
  <c r="E27" i="8" s="1"/>
  <c r="H26" i="8"/>
  <c r="U26" i="8"/>
  <c r="E26" i="8" s="1"/>
  <c r="H25" i="8"/>
  <c r="H23" i="8"/>
  <c r="U25" i="8"/>
  <c r="E25" i="8" s="1"/>
  <c r="H11" i="8"/>
  <c r="H7" i="8"/>
  <c r="U6" i="8"/>
  <c r="E6" i="8" s="1"/>
  <c r="H6" i="8"/>
  <c r="U47" i="13"/>
  <c r="E47" i="13" s="1"/>
  <c r="H47" i="13"/>
  <c r="H45" i="13"/>
  <c r="U45" i="13"/>
  <c r="E45" i="13" s="1"/>
  <c r="U34" i="13"/>
  <c r="E34" i="13" s="1"/>
  <c r="H34" i="13"/>
  <c r="U33" i="13"/>
  <c r="E33" i="13" s="1"/>
  <c r="H33" i="13"/>
  <c r="U32" i="13"/>
  <c r="E32" i="13" s="1"/>
  <c r="H32" i="13"/>
  <c r="H31" i="13"/>
  <c r="U31" i="13"/>
  <c r="E31" i="13" s="1"/>
  <c r="U30" i="13"/>
  <c r="E30" i="13" s="1"/>
  <c r="H30" i="13"/>
  <c r="H27" i="13"/>
  <c r="U27" i="13"/>
  <c r="E27" i="13" s="1"/>
  <c r="H26" i="13"/>
  <c r="U26" i="13"/>
  <c r="E26" i="13" s="1"/>
  <c r="H17" i="13"/>
  <c r="U17" i="13"/>
  <c r="E17" i="13" s="1"/>
  <c r="V11" i="13"/>
  <c r="F11" i="13" s="1"/>
  <c r="U16" i="13"/>
  <c r="E16" i="13" s="1"/>
  <c r="H16" i="13"/>
  <c r="H15" i="13"/>
  <c r="U15" i="13"/>
  <c r="E15" i="13" s="1"/>
  <c r="H14" i="13"/>
  <c r="U14" i="13"/>
  <c r="E14" i="13" s="1"/>
  <c r="U13" i="13"/>
  <c r="E13" i="13" s="1"/>
  <c r="H13" i="13"/>
  <c r="U12" i="13"/>
  <c r="E12" i="13" s="1"/>
  <c r="V12" i="13"/>
  <c r="F12" i="13" s="1"/>
  <c r="H12" i="13"/>
  <c r="H11" i="13"/>
  <c r="H10" i="13"/>
  <c r="U10" i="13"/>
  <c r="E10" i="13" s="1"/>
  <c r="U9" i="13"/>
  <c r="E9" i="13" s="1"/>
  <c r="U8" i="13"/>
  <c r="E8" i="13" s="1"/>
  <c r="H8" i="13"/>
  <c r="H7" i="13"/>
  <c r="U7" i="13"/>
  <c r="E7" i="13" s="1"/>
  <c r="V47" i="16"/>
  <c r="F47" i="16" s="1"/>
  <c r="U46" i="16"/>
  <c r="E46" i="16" s="1"/>
  <c r="H46" i="16"/>
  <c r="U45" i="16"/>
  <c r="E45" i="16" s="1"/>
  <c r="U26" i="16"/>
  <c r="E26" i="16" s="1"/>
  <c r="H26" i="16"/>
  <c r="H33" i="16"/>
  <c r="U33" i="16"/>
  <c r="E33" i="16" s="1"/>
  <c r="H31" i="16"/>
  <c r="U31" i="16"/>
  <c r="E31" i="16" s="1"/>
  <c r="H30" i="16"/>
  <c r="U29" i="16"/>
  <c r="E29" i="16" s="1"/>
  <c r="H29" i="16"/>
  <c r="H28" i="16"/>
  <c r="U28" i="16"/>
  <c r="E28" i="16" s="1"/>
  <c r="U27" i="16"/>
  <c r="E27" i="16" s="1"/>
  <c r="H27" i="16"/>
  <c r="H25" i="16"/>
  <c r="U25" i="16"/>
  <c r="E25" i="16" s="1"/>
  <c r="U17" i="16"/>
  <c r="E17" i="16" s="1"/>
  <c r="V16" i="16"/>
  <c r="F16" i="16" s="1"/>
  <c r="H14" i="16"/>
  <c r="U13" i="16"/>
  <c r="E13" i="16" s="1"/>
  <c r="H13" i="16"/>
  <c r="U12" i="16"/>
  <c r="E12" i="16" s="1"/>
  <c r="H12" i="16"/>
  <c r="H11" i="16"/>
  <c r="U11" i="16"/>
  <c r="E11" i="16" s="1"/>
  <c r="U10" i="16"/>
  <c r="E10" i="16" s="1"/>
  <c r="H10" i="16"/>
  <c r="U9" i="16"/>
  <c r="U8" i="16"/>
  <c r="E8" i="16" s="1"/>
  <c r="H8" i="16"/>
  <c r="U7" i="16"/>
  <c r="E7" i="16" s="1"/>
  <c r="H7" i="16"/>
  <c r="H6" i="16"/>
  <c r="U6" i="16"/>
  <c r="E6" i="16" s="1"/>
  <c r="U47" i="15"/>
  <c r="E47" i="15" s="1"/>
  <c r="U46" i="15"/>
  <c r="E46" i="15" s="1"/>
  <c r="H46" i="15"/>
  <c r="E44" i="15"/>
  <c r="V44" i="15"/>
  <c r="F44" i="15" s="1"/>
  <c r="H44" i="15"/>
  <c r="H31" i="15"/>
  <c r="U31" i="15"/>
  <c r="E31" i="15" s="1"/>
  <c r="U25" i="15"/>
  <c r="E25" i="15" s="1"/>
  <c r="H34" i="15"/>
  <c r="U34" i="15"/>
  <c r="E34" i="15" s="1"/>
  <c r="H33" i="15"/>
  <c r="U33" i="15"/>
  <c r="E33" i="15" s="1"/>
  <c r="H32" i="15"/>
  <c r="U32" i="15"/>
  <c r="E32" i="15" s="1"/>
  <c r="H30" i="15"/>
  <c r="U30" i="15"/>
  <c r="E30" i="15" s="1"/>
  <c r="H27" i="15"/>
  <c r="U27" i="15"/>
  <c r="E27" i="15" s="1"/>
  <c r="H26" i="15"/>
  <c r="U26" i="15"/>
  <c r="E26" i="15" s="1"/>
  <c r="H23" i="15"/>
  <c r="D25" i="15" s="1"/>
  <c r="U14" i="15"/>
  <c r="E14" i="15" s="1"/>
  <c r="H14" i="15"/>
  <c r="U13" i="15"/>
  <c r="V13" i="15" s="1"/>
  <c r="F13" i="15" s="1"/>
  <c r="U8" i="15"/>
  <c r="E8" i="15" s="1"/>
  <c r="H8" i="15"/>
  <c r="U6" i="15"/>
  <c r="E6" i="15" s="1"/>
  <c r="U17" i="15"/>
  <c r="E17" i="15" s="1"/>
  <c r="H17" i="15"/>
  <c r="H16" i="15"/>
  <c r="U16" i="15"/>
  <c r="E16" i="15" s="1"/>
  <c r="H15" i="15"/>
  <c r="H12" i="15"/>
  <c r="U11" i="15"/>
  <c r="E11" i="15" s="1"/>
  <c r="H11" i="15"/>
  <c r="H10" i="15"/>
  <c r="U10" i="15"/>
  <c r="E10" i="15" s="1"/>
  <c r="H9" i="15"/>
  <c r="U9" i="15"/>
  <c r="E9" i="15" s="1"/>
  <c r="H7" i="15"/>
  <c r="U7" i="15"/>
  <c r="E7" i="15" s="1"/>
  <c r="U46" i="20"/>
  <c r="E46" i="20" s="1"/>
  <c r="H46" i="20"/>
  <c r="H44" i="20"/>
  <c r="U44" i="20"/>
  <c r="E44" i="20" s="1"/>
  <c r="U32" i="20"/>
  <c r="E32" i="20" s="1"/>
  <c r="H32" i="20"/>
  <c r="U30" i="20"/>
  <c r="U34" i="20"/>
  <c r="E34" i="20" s="1"/>
  <c r="H34" i="20"/>
  <c r="U31" i="20"/>
  <c r="E31" i="20" s="1"/>
  <c r="H31" i="20"/>
  <c r="H29" i="20"/>
  <c r="U29" i="20"/>
  <c r="E29" i="20" s="1"/>
  <c r="U28" i="20"/>
  <c r="E28" i="20" s="1"/>
  <c r="H28" i="20"/>
  <c r="U27" i="20"/>
  <c r="E27" i="20" s="1"/>
  <c r="U26" i="20"/>
  <c r="E26" i="20" s="1"/>
  <c r="H26" i="20"/>
  <c r="H25" i="20"/>
  <c r="U25" i="20"/>
  <c r="E25" i="20" s="1"/>
  <c r="U18" i="20"/>
  <c r="E18" i="20" s="1"/>
  <c r="H18" i="20"/>
  <c r="H17" i="20"/>
  <c r="U17" i="20"/>
  <c r="E17" i="20" s="1"/>
  <c r="U15" i="20"/>
  <c r="E15" i="20" s="1"/>
  <c r="V15" i="20"/>
  <c r="F15" i="20" s="1"/>
  <c r="H15" i="20"/>
  <c r="H14" i="20"/>
  <c r="U14" i="20"/>
  <c r="E14" i="20" s="1"/>
  <c r="H13" i="20"/>
  <c r="U13" i="20"/>
  <c r="E13" i="20" s="1"/>
  <c r="U12" i="20"/>
  <c r="E12" i="20" s="1"/>
  <c r="H12" i="20"/>
  <c r="U11" i="20"/>
  <c r="E11" i="20" s="1"/>
  <c r="H11" i="20"/>
  <c r="U10" i="20"/>
  <c r="H9" i="20"/>
  <c r="U9" i="20"/>
  <c r="E9" i="20" s="1"/>
  <c r="U8" i="20"/>
  <c r="E8" i="20" s="1"/>
  <c r="H8" i="20"/>
  <c r="H7" i="20"/>
  <c r="U7" i="20"/>
  <c r="E7" i="20" s="1"/>
  <c r="U6" i="20"/>
  <c r="E6" i="20" s="1"/>
  <c r="H6" i="20"/>
  <c r="U47" i="6"/>
  <c r="E47" i="6" s="1"/>
  <c r="H47" i="6"/>
  <c r="U46" i="6"/>
  <c r="E46" i="6" s="1"/>
  <c r="H46" i="6"/>
  <c r="H45" i="6"/>
  <c r="U45" i="6"/>
  <c r="E45" i="6" s="1"/>
  <c r="U44" i="6"/>
  <c r="E44" i="6" s="1"/>
  <c r="H44" i="6"/>
  <c r="H31" i="6"/>
  <c r="U31" i="6"/>
  <c r="E31" i="6" s="1"/>
  <c r="H34" i="6"/>
  <c r="U34" i="6"/>
  <c r="E34" i="6" s="1"/>
  <c r="U33" i="6"/>
  <c r="H32" i="6"/>
  <c r="U32" i="6"/>
  <c r="E32" i="6" s="1"/>
  <c r="U30" i="6"/>
  <c r="E30" i="6" s="1"/>
  <c r="H30" i="6"/>
  <c r="U28" i="6"/>
  <c r="E28" i="6" s="1"/>
  <c r="H28" i="6"/>
  <c r="U27" i="6"/>
  <c r="E27" i="6" s="1"/>
  <c r="H27" i="6"/>
  <c r="H26" i="6"/>
  <c r="U26" i="6"/>
  <c r="E26" i="6" s="1"/>
  <c r="H25" i="6"/>
  <c r="U25" i="6"/>
  <c r="E25" i="6" s="1"/>
  <c r="U14" i="6"/>
  <c r="E14" i="6" s="1"/>
  <c r="H14" i="6"/>
  <c r="U12" i="6"/>
  <c r="E12" i="6" s="1"/>
  <c r="H12" i="6"/>
  <c r="H8" i="6"/>
  <c r="U8" i="6"/>
  <c r="E8" i="6" s="1"/>
  <c r="U7" i="6"/>
  <c r="E7" i="6" s="1"/>
  <c r="H7" i="6"/>
  <c r="U17" i="6"/>
  <c r="E17" i="6" s="1"/>
  <c r="H17" i="6"/>
  <c r="H13" i="6"/>
  <c r="U13" i="6"/>
  <c r="E13" i="6" s="1"/>
  <c r="H11" i="6"/>
  <c r="U11" i="6"/>
  <c r="E11" i="6" s="1"/>
  <c r="U10" i="6"/>
  <c r="E10" i="6" s="1"/>
  <c r="H10" i="6"/>
  <c r="H9" i="6"/>
  <c r="U9" i="6"/>
  <c r="E9" i="6" s="1"/>
  <c r="H6" i="6"/>
  <c r="U6" i="6"/>
  <c r="E6" i="6" s="1"/>
  <c r="U47" i="9"/>
  <c r="E47" i="9" s="1"/>
  <c r="H47" i="9"/>
  <c r="H46" i="9"/>
  <c r="U46" i="9"/>
  <c r="E46" i="9" s="1"/>
  <c r="H45" i="9"/>
  <c r="U45" i="9"/>
  <c r="E45" i="9" s="1"/>
  <c r="E44" i="9"/>
  <c r="V44" i="9"/>
  <c r="F44" i="9" s="1"/>
  <c r="H42" i="9"/>
  <c r="D48" i="9" s="1"/>
  <c r="L48" i="17" s="1"/>
  <c r="H44" i="9"/>
  <c r="U32" i="9"/>
  <c r="E32" i="9" s="1"/>
  <c r="H32" i="9"/>
  <c r="H28" i="9"/>
  <c r="U28" i="9"/>
  <c r="E28" i="9" s="1"/>
  <c r="V26" i="9"/>
  <c r="F26" i="9" s="1"/>
  <c r="H25" i="9"/>
  <c r="U25" i="9"/>
  <c r="E25" i="9" s="1"/>
  <c r="H34" i="9"/>
  <c r="U34" i="9"/>
  <c r="E34" i="9" s="1"/>
  <c r="U31" i="9"/>
  <c r="E31" i="9" s="1"/>
  <c r="H31" i="9"/>
  <c r="H29" i="9"/>
  <c r="U29" i="9"/>
  <c r="E29" i="9" s="1"/>
  <c r="U27" i="9"/>
  <c r="E27" i="9" s="1"/>
  <c r="H27" i="9"/>
  <c r="H17" i="9"/>
  <c r="U17" i="9"/>
  <c r="E17" i="9" s="1"/>
  <c r="V16" i="9"/>
  <c r="F16" i="9" s="1"/>
  <c r="U13" i="9"/>
  <c r="E13" i="9" s="1"/>
  <c r="H13" i="9"/>
  <c r="H12" i="9"/>
  <c r="V10" i="9"/>
  <c r="F10" i="9" s="1"/>
  <c r="U9" i="9"/>
  <c r="E9" i="9" s="1"/>
  <c r="H9" i="9"/>
  <c r="U8" i="9"/>
  <c r="E8" i="9" s="1"/>
  <c r="H8" i="9"/>
  <c r="U7" i="9"/>
  <c r="E7" i="9" s="1"/>
  <c r="U6" i="9"/>
  <c r="E6" i="9" s="1"/>
  <c r="H6" i="9"/>
  <c r="V46" i="24"/>
  <c r="F46" i="24" s="1"/>
  <c r="V34" i="24"/>
  <c r="F34" i="24" s="1"/>
  <c r="V32" i="24"/>
  <c r="F32" i="24" s="1"/>
  <c r="V25" i="24"/>
  <c r="F25" i="24" s="1"/>
  <c r="A36" i="23"/>
  <c r="E30" i="17"/>
  <c r="A29" i="23"/>
  <c r="A37" i="23"/>
  <c r="A40" i="23"/>
  <c r="A34" i="23"/>
  <c r="A31" i="23"/>
  <c r="A30" i="23"/>
  <c r="A35" i="23"/>
  <c r="A25" i="23"/>
  <c r="A38" i="23"/>
  <c r="A26" i="23"/>
  <c r="A32" i="23"/>
  <c r="A39" i="23"/>
  <c r="A27" i="23"/>
  <c r="A33" i="23"/>
  <c r="E15" i="17"/>
  <c r="V47" i="7"/>
  <c r="F47" i="7" s="1"/>
  <c r="H47" i="7"/>
  <c r="U46" i="7"/>
  <c r="E46" i="7" s="1"/>
  <c r="U45" i="7"/>
  <c r="E45" i="7" s="1"/>
  <c r="H45" i="7"/>
  <c r="U44" i="7"/>
  <c r="E44" i="7" s="1"/>
  <c r="H44" i="7"/>
  <c r="H29" i="7"/>
  <c r="U29" i="7"/>
  <c r="V29" i="7" s="1"/>
  <c r="F29" i="7" s="1"/>
  <c r="U34" i="7"/>
  <c r="E34" i="7" s="1"/>
  <c r="H34" i="7"/>
  <c r="U33" i="7"/>
  <c r="U32" i="7"/>
  <c r="E32" i="7" s="1"/>
  <c r="H32" i="7"/>
  <c r="U31" i="7"/>
  <c r="E31" i="7" s="1"/>
  <c r="H31" i="7"/>
  <c r="U27" i="7"/>
  <c r="E27" i="7" s="1"/>
  <c r="H26" i="7"/>
  <c r="U26" i="7"/>
  <c r="E26" i="7" s="1"/>
  <c r="H25" i="7"/>
  <c r="U25" i="7"/>
  <c r="E25" i="7" s="1"/>
  <c r="J40" i="17"/>
  <c r="H13" i="7"/>
  <c r="U13" i="7"/>
  <c r="E13" i="7" s="1"/>
  <c r="H11" i="7"/>
  <c r="U11" i="7"/>
  <c r="E11" i="7" s="1"/>
  <c r="H16" i="7"/>
  <c r="H15" i="7"/>
  <c r="U15" i="7"/>
  <c r="E15" i="7" s="1"/>
  <c r="U12" i="7"/>
  <c r="E12" i="7" s="1"/>
  <c r="H12" i="7"/>
  <c r="U10" i="7"/>
  <c r="E10" i="7" s="1"/>
  <c r="H9" i="7"/>
  <c r="U9" i="7"/>
  <c r="E9" i="7" s="1"/>
  <c r="U8" i="7"/>
  <c r="E8" i="7" s="1"/>
  <c r="H8" i="7"/>
  <c r="H6" i="7"/>
  <c r="U6" i="7"/>
  <c r="E6" i="7" s="1"/>
  <c r="H47" i="5"/>
  <c r="U47" i="5"/>
  <c r="E47" i="5" s="1"/>
  <c r="H46" i="5"/>
  <c r="U46" i="5"/>
  <c r="E46" i="5" s="1"/>
  <c r="H45" i="5"/>
  <c r="U45" i="5"/>
  <c r="E45" i="5" s="1"/>
  <c r="H44" i="5"/>
  <c r="U44" i="5"/>
  <c r="E44" i="5" s="1"/>
  <c r="U33" i="5"/>
  <c r="E33" i="5" s="1"/>
  <c r="H33" i="5"/>
  <c r="H32" i="5"/>
  <c r="V32" i="5"/>
  <c r="F32" i="5" s="1"/>
  <c r="U27" i="5"/>
  <c r="E27" i="5" s="1"/>
  <c r="H26" i="5"/>
  <c r="U26" i="5"/>
  <c r="E26" i="5" s="1"/>
  <c r="H31" i="5"/>
  <c r="U31" i="5"/>
  <c r="E31" i="5" s="1"/>
  <c r="U30" i="5"/>
  <c r="E30" i="5" s="1"/>
  <c r="H29" i="5"/>
  <c r="U29" i="5"/>
  <c r="E29" i="5" s="1"/>
  <c r="U28" i="5"/>
  <c r="E28" i="5" s="1"/>
  <c r="H28" i="5"/>
  <c r="H27" i="5"/>
  <c r="H25" i="5"/>
  <c r="U25" i="5"/>
  <c r="E25" i="5" s="1"/>
  <c r="H17" i="5"/>
  <c r="U17" i="5"/>
  <c r="E17" i="5" s="1"/>
  <c r="U16" i="5"/>
  <c r="E16" i="5" s="1"/>
  <c r="H16" i="5"/>
  <c r="U15" i="5"/>
  <c r="E15" i="5" s="1"/>
  <c r="H15" i="5"/>
  <c r="U14" i="5"/>
  <c r="E14" i="5" s="1"/>
  <c r="H14" i="5"/>
  <c r="V14" i="5"/>
  <c r="F14" i="5" s="1"/>
  <c r="U13" i="5"/>
  <c r="E13" i="5" s="1"/>
  <c r="H13" i="5"/>
  <c r="H12" i="5"/>
  <c r="U12" i="5"/>
  <c r="E12" i="5" s="1"/>
  <c r="H11" i="5"/>
  <c r="U11" i="5"/>
  <c r="E11" i="5" s="1"/>
  <c r="H10" i="5"/>
  <c r="U10" i="5"/>
  <c r="E10" i="5" s="1"/>
  <c r="H9" i="5"/>
  <c r="U9" i="5"/>
  <c r="E9" i="5" s="1"/>
  <c r="U8" i="5"/>
  <c r="E8" i="5" s="1"/>
  <c r="H8" i="5"/>
  <c r="U7" i="5"/>
  <c r="U6" i="5"/>
  <c r="E6" i="5" s="1"/>
  <c r="H6" i="5"/>
  <c r="V44" i="3"/>
  <c r="F44" i="3" s="1"/>
  <c r="V32" i="3"/>
  <c r="F32" i="3" s="1"/>
  <c r="V17" i="3"/>
  <c r="F17" i="3" s="1"/>
  <c r="V9" i="3"/>
  <c r="F9" i="3" s="1"/>
  <c r="U27" i="1"/>
  <c r="E27" i="1" s="1"/>
  <c r="V31" i="1"/>
  <c r="F31" i="1" s="1"/>
  <c r="V11" i="1"/>
  <c r="F11" i="1" s="1"/>
  <c r="V13" i="1"/>
  <c r="F13" i="1" s="1"/>
  <c r="H47" i="25"/>
  <c r="U47" i="25"/>
  <c r="E47" i="25" s="1"/>
  <c r="H27" i="25"/>
  <c r="U27" i="25"/>
  <c r="E27" i="25" s="1"/>
  <c r="H23" i="25"/>
  <c r="D25" i="25" s="1"/>
  <c r="H6" i="25"/>
  <c r="U6" i="25"/>
  <c r="E6" i="25" s="1"/>
  <c r="U7" i="25"/>
  <c r="E7" i="25" s="1"/>
  <c r="H7" i="25"/>
  <c r="H19" i="25"/>
  <c r="D19" i="25" s="1"/>
  <c r="U19" i="25"/>
  <c r="E19" i="25" s="1"/>
  <c r="H31" i="25"/>
  <c r="U31" i="25"/>
  <c r="E31" i="25" s="1"/>
  <c r="H51" i="25"/>
  <c r="U51" i="25"/>
  <c r="E51" i="25" s="1"/>
  <c r="H15" i="25"/>
  <c r="U15" i="25"/>
  <c r="E15" i="25" s="1"/>
  <c r="U48" i="25"/>
  <c r="E48" i="25" s="1"/>
  <c r="H48" i="25"/>
  <c r="U10" i="25"/>
  <c r="E10" i="25" s="1"/>
  <c r="H10" i="25"/>
  <c r="U20" i="25"/>
  <c r="E20" i="25" s="1"/>
  <c r="H20" i="25"/>
  <c r="V26" i="25"/>
  <c r="F26" i="25" s="1"/>
  <c r="U32" i="25"/>
  <c r="E32" i="25" s="1"/>
  <c r="H32" i="25"/>
  <c r="U30" i="25"/>
  <c r="E30" i="25" s="1"/>
  <c r="H30" i="25"/>
  <c r="H42" i="25"/>
  <c r="D46" i="25" s="1"/>
  <c r="U44" i="25"/>
  <c r="E44" i="25" s="1"/>
  <c r="H44" i="25"/>
  <c r="U16" i="25"/>
  <c r="E16" i="25" s="1"/>
  <c r="H16" i="25"/>
  <c r="V25" i="25"/>
  <c r="F25" i="25" s="1"/>
  <c r="H11" i="25"/>
  <c r="U11" i="25"/>
  <c r="E11" i="25" s="1"/>
  <c r="U12" i="25"/>
  <c r="E12" i="25" s="1"/>
  <c r="H12" i="25"/>
  <c r="V45" i="25"/>
  <c r="F45" i="25" s="1"/>
  <c r="V36" i="25"/>
  <c r="F36" i="25" s="1"/>
  <c r="V14" i="25"/>
  <c r="F14" i="25" s="1"/>
  <c r="V8" i="25"/>
  <c r="F8" i="25" s="1"/>
  <c r="V9" i="25"/>
  <c r="F9" i="25" s="1"/>
  <c r="H37" i="24"/>
  <c r="D37" i="24" s="1"/>
  <c r="G37" i="17" s="1"/>
  <c r="U37" i="24"/>
  <c r="E37" i="24" s="1"/>
  <c r="H29" i="24"/>
  <c r="U29" i="24"/>
  <c r="V29" i="24" s="1"/>
  <c r="F29" i="24" s="1"/>
  <c r="U7" i="24"/>
  <c r="E7" i="24" s="1"/>
  <c r="H7" i="24"/>
  <c r="U15" i="24"/>
  <c r="E15" i="24" s="1"/>
  <c r="H15" i="24"/>
  <c r="H35" i="24"/>
  <c r="D35" i="24" s="1"/>
  <c r="U35" i="24"/>
  <c r="E35" i="24" s="1"/>
  <c r="U28" i="24"/>
  <c r="V28" i="24" s="1"/>
  <c r="F28" i="24" s="1"/>
  <c r="H28" i="24"/>
  <c r="U13" i="24"/>
  <c r="E13" i="24" s="1"/>
  <c r="H13" i="24"/>
  <c r="U45" i="24"/>
  <c r="E45" i="24" s="1"/>
  <c r="H45" i="24"/>
  <c r="H42" i="24"/>
  <c r="D50" i="24" s="1"/>
  <c r="G50" i="17" s="1"/>
  <c r="H33" i="24"/>
  <c r="U33" i="24"/>
  <c r="E33" i="24" s="1"/>
  <c r="U11" i="24"/>
  <c r="E11" i="24" s="1"/>
  <c r="H11" i="24"/>
  <c r="H39" i="24"/>
  <c r="D39" i="24" s="1"/>
  <c r="G39" i="17" s="1"/>
  <c r="U39" i="24"/>
  <c r="E39" i="24" s="1"/>
  <c r="H31" i="24"/>
  <c r="U31" i="24"/>
  <c r="E31" i="24" s="1"/>
  <c r="V50" i="24"/>
  <c r="F50" i="24" s="1"/>
  <c r="U20" i="24"/>
  <c r="E20" i="24" s="1"/>
  <c r="H20" i="24"/>
  <c r="D20" i="24" s="1"/>
  <c r="U12" i="24"/>
  <c r="E12" i="24" s="1"/>
  <c r="H12" i="24"/>
  <c r="V48" i="24"/>
  <c r="F48" i="24" s="1"/>
  <c r="V36" i="24"/>
  <c r="F36" i="24" s="1"/>
  <c r="V40" i="24"/>
  <c r="F40" i="24" s="1"/>
  <c r="U18" i="24"/>
  <c r="E18" i="24" s="1"/>
  <c r="H18" i="24"/>
  <c r="D18" i="24" s="1"/>
  <c r="H10" i="24"/>
  <c r="U10" i="24"/>
  <c r="E10" i="24" s="1"/>
  <c r="U9" i="24"/>
  <c r="E9" i="24" s="1"/>
  <c r="H9" i="24"/>
  <c r="U21" i="24"/>
  <c r="E21" i="24" s="1"/>
  <c r="H21" i="24"/>
  <c r="D21" i="24" s="1"/>
  <c r="V30" i="24"/>
  <c r="F30" i="24" s="1"/>
  <c r="U16" i="24"/>
  <c r="E16" i="24" s="1"/>
  <c r="H16" i="24"/>
  <c r="H8" i="24"/>
  <c r="U8" i="24"/>
  <c r="E8" i="24" s="1"/>
  <c r="V51" i="24"/>
  <c r="F51" i="24" s="1"/>
  <c r="U19" i="24"/>
  <c r="E19" i="24" s="1"/>
  <c r="H19" i="24"/>
  <c r="D19" i="24" s="1"/>
  <c r="V38" i="24"/>
  <c r="F38" i="24" s="1"/>
  <c r="U14" i="24"/>
  <c r="E14" i="24" s="1"/>
  <c r="H14" i="24"/>
  <c r="U6" i="24"/>
  <c r="E6" i="24" s="1"/>
  <c r="H6" i="24"/>
  <c r="H26" i="24"/>
  <c r="U26" i="24"/>
  <c r="E26" i="24" s="1"/>
  <c r="H23" i="24"/>
  <c r="D25" i="24" s="1"/>
  <c r="U47" i="24"/>
  <c r="E47" i="24" s="1"/>
  <c r="H47" i="24"/>
  <c r="U49" i="24"/>
  <c r="E49" i="24" s="1"/>
  <c r="H49" i="24"/>
  <c r="U17" i="24"/>
  <c r="E17" i="24" s="1"/>
  <c r="H17" i="24"/>
  <c r="U35" i="3"/>
  <c r="E35" i="3" s="1"/>
  <c r="H35" i="3"/>
  <c r="D35" i="3" s="1"/>
  <c r="U37" i="3"/>
  <c r="E37" i="3" s="1"/>
  <c r="H37" i="3"/>
  <c r="D37" i="3" s="1"/>
  <c r="U25" i="3"/>
  <c r="E25" i="3" s="1"/>
  <c r="H25" i="3"/>
  <c r="U39" i="3"/>
  <c r="E39" i="3" s="1"/>
  <c r="H39" i="3"/>
  <c r="D39" i="3" s="1"/>
  <c r="U31" i="3"/>
  <c r="E31" i="3" s="1"/>
  <c r="H31" i="3"/>
  <c r="V21" i="3"/>
  <c r="F21" i="3" s="1"/>
  <c r="V13" i="3"/>
  <c r="F13" i="3" s="1"/>
  <c r="U29" i="3"/>
  <c r="E29" i="3" s="1"/>
  <c r="H29" i="3"/>
  <c r="U33" i="3"/>
  <c r="E33" i="3" s="1"/>
  <c r="H33" i="3"/>
  <c r="U8" i="3"/>
  <c r="E8" i="3" s="1"/>
  <c r="H8" i="3"/>
  <c r="V34" i="3"/>
  <c r="F34" i="3" s="1"/>
  <c r="V47" i="3"/>
  <c r="F47" i="3" s="1"/>
  <c r="V49" i="3"/>
  <c r="F49" i="3" s="1"/>
  <c r="V46" i="3"/>
  <c r="F46" i="3" s="1"/>
  <c r="V36" i="3"/>
  <c r="F36" i="3" s="1"/>
  <c r="V28" i="3"/>
  <c r="F28" i="3" s="1"/>
  <c r="V19" i="3"/>
  <c r="F19" i="3" s="1"/>
  <c r="V15" i="3"/>
  <c r="F15" i="3" s="1"/>
  <c r="V11" i="3"/>
  <c r="F11" i="3" s="1"/>
  <c r="V26" i="3"/>
  <c r="F26" i="3" s="1"/>
  <c r="V51" i="3"/>
  <c r="F51" i="3" s="1"/>
  <c r="V38" i="3"/>
  <c r="F38" i="3" s="1"/>
  <c r="V30" i="3"/>
  <c r="F30" i="3" s="1"/>
  <c r="U20" i="3"/>
  <c r="E20" i="3" s="1"/>
  <c r="H20" i="3"/>
  <c r="U12" i="3"/>
  <c r="E12" i="3" s="1"/>
  <c r="H12" i="3"/>
  <c r="U16" i="3"/>
  <c r="E16" i="3" s="1"/>
  <c r="H16" i="3"/>
  <c r="U14" i="3"/>
  <c r="E14" i="3" s="1"/>
  <c r="H14" i="3"/>
  <c r="U27" i="3"/>
  <c r="E27" i="3" s="1"/>
  <c r="H27" i="3"/>
  <c r="U6" i="3"/>
  <c r="E6" i="3" s="1"/>
  <c r="H6" i="3"/>
  <c r="D13" i="3"/>
  <c r="U18" i="3"/>
  <c r="E18" i="3" s="1"/>
  <c r="H18" i="3"/>
  <c r="D18" i="3" s="1"/>
  <c r="U10" i="3"/>
  <c r="E10" i="3" s="1"/>
  <c r="H10" i="3"/>
  <c r="V7" i="3"/>
  <c r="F7" i="3" s="1"/>
  <c r="H20" i="1"/>
  <c r="D20" i="1" s="1"/>
  <c r="U20" i="1"/>
  <c r="E20" i="1" s="1"/>
  <c r="U28" i="1"/>
  <c r="E28" i="1" s="1"/>
  <c r="H28" i="1"/>
  <c r="H12" i="1"/>
  <c r="U12" i="1"/>
  <c r="E12" i="1" s="1"/>
  <c r="U40" i="1"/>
  <c r="E40" i="1" s="1"/>
  <c r="H40" i="1"/>
  <c r="D40" i="1" s="1"/>
  <c r="H18" i="1"/>
  <c r="D18" i="1" s="1"/>
  <c r="U18" i="1"/>
  <c r="E18" i="1" s="1"/>
  <c r="U32" i="1"/>
  <c r="E32" i="1" s="1"/>
  <c r="H32" i="1"/>
  <c r="H14" i="1"/>
  <c r="U14" i="1"/>
  <c r="E14" i="1" s="1"/>
  <c r="H6" i="1"/>
  <c r="U6" i="1"/>
  <c r="E6" i="1" s="1"/>
  <c r="U36" i="1"/>
  <c r="E36" i="1" s="1"/>
  <c r="H36" i="1"/>
  <c r="D36" i="1" s="1"/>
  <c r="U38" i="1"/>
  <c r="E38" i="1" s="1"/>
  <c r="H38" i="1"/>
  <c r="D38" i="1" s="1"/>
  <c r="U30" i="1"/>
  <c r="E30" i="1" s="1"/>
  <c r="H30" i="1"/>
  <c r="H16" i="1"/>
  <c r="U16" i="1"/>
  <c r="E16" i="1" s="1"/>
  <c r="U51" i="1"/>
  <c r="E51" i="1" s="1"/>
  <c r="H51" i="1"/>
  <c r="H44" i="1"/>
  <c r="H42" i="1"/>
  <c r="D46" i="1" s="1"/>
  <c r="U44" i="1"/>
  <c r="E44" i="1" s="1"/>
  <c r="V17" i="1"/>
  <c r="F17" i="1" s="1"/>
  <c r="V9" i="1"/>
  <c r="F9" i="1" s="1"/>
  <c r="V46" i="1"/>
  <c r="F46" i="1" s="1"/>
  <c r="H45" i="1"/>
  <c r="U45" i="1"/>
  <c r="E45" i="1" s="1"/>
  <c r="U34" i="1"/>
  <c r="E34" i="1" s="1"/>
  <c r="H34" i="1"/>
  <c r="U26" i="1"/>
  <c r="E26" i="1" s="1"/>
  <c r="H26" i="1"/>
  <c r="H23" i="1"/>
  <c r="D27" i="1" s="1"/>
  <c r="H8" i="1"/>
  <c r="D8" i="1" s="1"/>
  <c r="U8" i="1"/>
  <c r="E8" i="1" s="1"/>
  <c r="H49" i="1"/>
  <c r="U49" i="1"/>
  <c r="E49" i="1" s="1"/>
  <c r="V15" i="1"/>
  <c r="F15" i="1" s="1"/>
  <c r="V7" i="1"/>
  <c r="F7" i="1" s="1"/>
  <c r="V48" i="1"/>
  <c r="F48" i="1" s="1"/>
  <c r="V37" i="1"/>
  <c r="F37" i="1" s="1"/>
  <c r="H47" i="1"/>
  <c r="U47" i="1"/>
  <c r="E47" i="1" s="1"/>
  <c r="H10" i="1"/>
  <c r="D10" i="1" s="1"/>
  <c r="U10" i="1"/>
  <c r="E10" i="1" s="1"/>
  <c r="V39" i="1"/>
  <c r="F39" i="1" s="1"/>
  <c r="V33" i="1"/>
  <c r="F33" i="1" s="1"/>
  <c r="U28" i="7" l="1"/>
  <c r="V28" i="7" s="1"/>
  <c r="F28" i="7" s="1"/>
  <c r="H28" i="7"/>
  <c r="D28" i="7" s="1"/>
  <c r="D30" i="7"/>
  <c r="D34" i="7"/>
  <c r="D33" i="7"/>
  <c r="D27" i="7"/>
  <c r="D31" i="7"/>
  <c r="D32" i="7"/>
  <c r="D29" i="7"/>
  <c r="H47" i="10"/>
  <c r="H46" i="10"/>
  <c r="H42" i="10"/>
  <c r="D46" i="10" s="1"/>
  <c r="M46" i="17" s="1"/>
  <c r="V44" i="10"/>
  <c r="F44" i="10" s="1"/>
  <c r="H28" i="10"/>
  <c r="V49" i="16"/>
  <c r="F49" i="16" s="1"/>
  <c r="H49" i="16"/>
  <c r="H47" i="16"/>
  <c r="H42" i="16"/>
  <c r="D47" i="16" s="1"/>
  <c r="U44" i="16"/>
  <c r="E44" i="16" s="1"/>
  <c r="H44" i="16"/>
  <c r="U32" i="16"/>
  <c r="E32" i="16" s="1"/>
  <c r="V27" i="16"/>
  <c r="F27" i="16" s="1"/>
  <c r="V26" i="16"/>
  <c r="F26" i="16" s="1"/>
  <c r="V21" i="16"/>
  <c r="F21" i="16" s="1"/>
  <c r="H18" i="16"/>
  <c r="U18" i="16"/>
  <c r="E18" i="16" s="1"/>
  <c r="U15" i="16"/>
  <c r="E15" i="16" s="1"/>
  <c r="H4" i="16"/>
  <c r="D10" i="16" s="1"/>
  <c r="V49" i="15"/>
  <c r="F49" i="15" s="1"/>
  <c r="U45" i="15"/>
  <c r="E45" i="15" s="1"/>
  <c r="H42" i="15"/>
  <c r="V30" i="15"/>
  <c r="F30" i="15" s="1"/>
  <c r="V25" i="15"/>
  <c r="F25" i="15" s="1"/>
  <c r="H21" i="15"/>
  <c r="U21" i="15"/>
  <c r="E13" i="15"/>
  <c r="H4" i="15"/>
  <c r="D21" i="15" s="1"/>
  <c r="Q21" i="17" s="1"/>
  <c r="V6" i="15"/>
  <c r="F6" i="15" s="1"/>
  <c r="D20" i="10"/>
  <c r="M20" i="17" s="1"/>
  <c r="D19" i="10"/>
  <c r="M19" i="17" s="1"/>
  <c r="U15" i="10"/>
  <c r="E15" i="10" s="1"/>
  <c r="U14" i="10"/>
  <c r="E14" i="10" s="1"/>
  <c r="V33" i="11"/>
  <c r="F33" i="11" s="1"/>
  <c r="H4" i="11"/>
  <c r="U51" i="11"/>
  <c r="H51" i="11"/>
  <c r="E48" i="11"/>
  <c r="V48" i="11"/>
  <c r="F48" i="11" s="1"/>
  <c r="H42" i="11"/>
  <c r="D48" i="11" s="1"/>
  <c r="N48" i="17" s="1"/>
  <c r="H44" i="11"/>
  <c r="D51" i="14"/>
  <c r="P51" i="17" s="1"/>
  <c r="V51" i="14"/>
  <c r="F51" i="14" s="1"/>
  <c r="D50" i="14"/>
  <c r="P50" i="17" s="1"/>
  <c r="V19" i="14"/>
  <c r="F19" i="14" s="1"/>
  <c r="H15" i="14"/>
  <c r="H4" i="14"/>
  <c r="D10" i="14" s="1"/>
  <c r="V11" i="14"/>
  <c r="F11" i="14" s="1"/>
  <c r="U8" i="14"/>
  <c r="E8" i="14" s="1"/>
  <c r="H8" i="14"/>
  <c r="U27" i="14"/>
  <c r="E27" i="14" s="1"/>
  <c r="V27" i="7"/>
  <c r="F27" i="7" s="1"/>
  <c r="J49" i="17"/>
  <c r="J48" i="17"/>
  <c r="H20" i="7"/>
  <c r="U20" i="7"/>
  <c r="E20" i="7" s="1"/>
  <c r="U17" i="7"/>
  <c r="E17" i="7" s="1"/>
  <c r="V16" i="7"/>
  <c r="F16" i="7" s="1"/>
  <c r="U14" i="7"/>
  <c r="E14" i="7" s="1"/>
  <c r="J6" i="17"/>
  <c r="V51" i="5"/>
  <c r="F51" i="5" s="1"/>
  <c r="D50" i="5"/>
  <c r="H50" i="17" s="1"/>
  <c r="D51" i="5"/>
  <c r="H51" i="17" s="1"/>
  <c r="U40" i="9"/>
  <c r="E40" i="9" s="1"/>
  <c r="H40" i="9"/>
  <c r="D40" i="9" s="1"/>
  <c r="L40" i="17" s="1"/>
  <c r="V37" i="24"/>
  <c r="F37" i="24" s="1"/>
  <c r="V32" i="25"/>
  <c r="F32" i="25" s="1"/>
  <c r="V8" i="7"/>
  <c r="F8" i="7" s="1"/>
  <c r="V32" i="20"/>
  <c r="F32" i="20" s="1"/>
  <c r="V7" i="10"/>
  <c r="F7" i="10" s="1"/>
  <c r="V32" i="11"/>
  <c r="F32" i="11" s="1"/>
  <c r="V44" i="11"/>
  <c r="F44" i="11" s="1"/>
  <c r="H23" i="9"/>
  <c r="H4" i="9"/>
  <c r="U50" i="6"/>
  <c r="E50" i="6" s="1"/>
  <c r="U51" i="9"/>
  <c r="E51" i="9" s="1"/>
  <c r="U21" i="5"/>
  <c r="E21" i="5" s="1"/>
  <c r="H39" i="10"/>
  <c r="D39" i="10" s="1"/>
  <c r="M39" i="17" s="1"/>
  <c r="U39" i="10"/>
  <c r="H49" i="13"/>
  <c r="U49" i="13"/>
  <c r="H21" i="14"/>
  <c r="U21" i="14"/>
  <c r="E21" i="14" s="1"/>
  <c r="V21" i="14"/>
  <c r="F21" i="14" s="1"/>
  <c r="V51" i="15"/>
  <c r="F51" i="15" s="1"/>
  <c r="E21" i="15"/>
  <c r="V21" i="15"/>
  <c r="F21" i="15" s="1"/>
  <c r="V49" i="7"/>
  <c r="F49" i="7" s="1"/>
  <c r="V48" i="16"/>
  <c r="F48" i="16" s="1"/>
  <c r="H42" i="8"/>
  <c r="U37" i="6"/>
  <c r="E37" i="6" s="1"/>
  <c r="V37" i="6"/>
  <c r="F37" i="6" s="1"/>
  <c r="H37" i="6"/>
  <c r="D37" i="6" s="1"/>
  <c r="I37" i="17" s="1"/>
  <c r="H18" i="7"/>
  <c r="U18" i="7"/>
  <c r="E50" i="16"/>
  <c r="V50" i="16"/>
  <c r="F50" i="16" s="1"/>
  <c r="H21" i="11"/>
  <c r="D21" i="11" s="1"/>
  <c r="U21" i="11"/>
  <c r="E21" i="11" s="1"/>
  <c r="U50" i="7"/>
  <c r="E50" i="7" s="1"/>
  <c r="H50" i="7"/>
  <c r="J50" i="17" s="1"/>
  <c r="H48" i="14"/>
  <c r="D48" i="14" s="1"/>
  <c r="P48" i="17" s="1"/>
  <c r="U48" i="14"/>
  <c r="E48" i="14" s="1"/>
  <c r="H4" i="5"/>
  <c r="D21" i="5" s="1"/>
  <c r="V6" i="16"/>
  <c r="F6" i="16" s="1"/>
  <c r="S22" i="17"/>
  <c r="H4" i="20"/>
  <c r="H4" i="8"/>
  <c r="H4" i="6"/>
  <c r="H4" i="13"/>
  <c r="U37" i="16"/>
  <c r="E37" i="16" s="1"/>
  <c r="H37" i="16"/>
  <c r="D37" i="16" s="1"/>
  <c r="R37" i="17" s="1"/>
  <c r="U35" i="5"/>
  <c r="H35" i="5"/>
  <c r="D35" i="5" s="1"/>
  <c r="H35" i="17" s="1"/>
  <c r="U18" i="11"/>
  <c r="E18" i="11" s="1"/>
  <c r="H18" i="11"/>
  <c r="U51" i="7"/>
  <c r="E51" i="7" s="1"/>
  <c r="H51" i="7"/>
  <c r="J51" i="17" s="1"/>
  <c r="U7" i="7"/>
  <c r="H7" i="7"/>
  <c r="U49" i="8"/>
  <c r="H49" i="8"/>
  <c r="V20" i="15"/>
  <c r="F20" i="15" s="1"/>
  <c r="E37" i="8"/>
  <c r="V37" i="8"/>
  <c r="F37" i="8" s="1"/>
  <c r="V38" i="5"/>
  <c r="F38" i="5" s="1"/>
  <c r="V36" i="9"/>
  <c r="F36" i="9" s="1"/>
  <c r="V19" i="10"/>
  <c r="F19" i="10" s="1"/>
  <c r="V51" i="16"/>
  <c r="F51" i="16" s="1"/>
  <c r="V19" i="16"/>
  <c r="F19" i="16" s="1"/>
  <c r="V51" i="9"/>
  <c r="F51" i="9" s="1"/>
  <c r="U50" i="10"/>
  <c r="E50" i="10" s="1"/>
  <c r="H50" i="10"/>
  <c r="U49" i="14"/>
  <c r="E49" i="14" s="1"/>
  <c r="H49" i="14"/>
  <c r="D49" i="14" s="1"/>
  <c r="P49" i="17" s="1"/>
  <c r="H29" i="13"/>
  <c r="V29" i="13"/>
  <c r="F29" i="13" s="1"/>
  <c r="U29" i="13"/>
  <c r="E29" i="13" s="1"/>
  <c r="U51" i="10"/>
  <c r="E51" i="10" s="1"/>
  <c r="H51" i="10"/>
  <c r="H19" i="7"/>
  <c r="U19" i="7"/>
  <c r="E19" i="7" s="1"/>
  <c r="V38" i="9"/>
  <c r="F38" i="9" s="1"/>
  <c r="D12" i="13"/>
  <c r="H6" i="13"/>
  <c r="U6" i="13"/>
  <c r="E6" i="13" s="1"/>
  <c r="O22" i="17"/>
  <c r="D51" i="24"/>
  <c r="G51" i="17" s="1"/>
  <c r="D49" i="24"/>
  <c r="V21" i="9"/>
  <c r="F21" i="9" s="1"/>
  <c r="V20" i="9"/>
  <c r="F20" i="9" s="1"/>
  <c r="H19" i="9"/>
  <c r="U19" i="9"/>
  <c r="E19" i="9" s="1"/>
  <c r="H15" i="9"/>
  <c r="V14" i="9"/>
  <c r="F14" i="9" s="1"/>
  <c r="U11" i="9"/>
  <c r="E11" i="9" s="1"/>
  <c r="V33" i="9"/>
  <c r="F33" i="9" s="1"/>
  <c r="H30" i="9"/>
  <c r="U30" i="9"/>
  <c r="E30" i="9" s="1"/>
  <c r="U34" i="5"/>
  <c r="E34" i="5" s="1"/>
  <c r="V21" i="5"/>
  <c r="F21" i="5" s="1"/>
  <c r="H20" i="5"/>
  <c r="U20" i="5"/>
  <c r="E20" i="5" s="1"/>
  <c r="H19" i="5"/>
  <c r="U19" i="5"/>
  <c r="E19" i="5" s="1"/>
  <c r="V19" i="5"/>
  <c r="F19" i="5" s="1"/>
  <c r="V6" i="5"/>
  <c r="F6" i="5" s="1"/>
  <c r="D51" i="1"/>
  <c r="D50" i="1"/>
  <c r="D50" i="17" s="1"/>
  <c r="D49" i="1"/>
  <c r="V49" i="1"/>
  <c r="F49" i="1" s="1"/>
  <c r="D48" i="1"/>
  <c r="D48" i="17" s="1"/>
  <c r="V29" i="1"/>
  <c r="F29" i="1" s="1"/>
  <c r="V27" i="1"/>
  <c r="F27" i="1" s="1"/>
  <c r="U19" i="20"/>
  <c r="E19" i="20" s="1"/>
  <c r="H19" i="20"/>
  <c r="D19" i="20" s="1"/>
  <c r="D18" i="20"/>
  <c r="D6" i="20"/>
  <c r="D19" i="1"/>
  <c r="D21" i="1"/>
  <c r="H50" i="20"/>
  <c r="E50" i="20"/>
  <c r="V50" i="20"/>
  <c r="F50" i="20" s="1"/>
  <c r="U47" i="20"/>
  <c r="E47" i="20" s="1"/>
  <c r="V46" i="20"/>
  <c r="F46" i="20" s="1"/>
  <c r="D51" i="9"/>
  <c r="L51" i="17" s="1"/>
  <c r="V50" i="9"/>
  <c r="F50" i="9" s="1"/>
  <c r="D50" i="9"/>
  <c r="L50" i="17" s="1"/>
  <c r="V49" i="9"/>
  <c r="F49" i="9" s="1"/>
  <c r="E49" i="9"/>
  <c r="D49" i="9"/>
  <c r="L49" i="17" s="1"/>
  <c r="V47" i="9"/>
  <c r="F47" i="9" s="1"/>
  <c r="V45" i="9"/>
  <c r="F45" i="9" s="1"/>
  <c r="D44" i="9"/>
  <c r="L44" i="17" s="1"/>
  <c r="D25" i="3"/>
  <c r="D51" i="3"/>
  <c r="D50" i="3"/>
  <c r="F50" i="17" s="1"/>
  <c r="D49" i="3"/>
  <c r="D47" i="3"/>
  <c r="D46" i="3"/>
  <c r="D45" i="3"/>
  <c r="D44" i="3"/>
  <c r="F44" i="17" s="1"/>
  <c r="D19" i="3"/>
  <c r="D21" i="3"/>
  <c r="D20" i="3"/>
  <c r="V8" i="3"/>
  <c r="F8" i="3" s="1"/>
  <c r="V50" i="13"/>
  <c r="F50" i="13" s="1"/>
  <c r="V48" i="13"/>
  <c r="F48" i="13" s="1"/>
  <c r="V46" i="13"/>
  <c r="F46" i="13" s="1"/>
  <c r="H42" i="13"/>
  <c r="D50" i="13" s="1"/>
  <c r="O50" i="17" s="1"/>
  <c r="U44" i="13"/>
  <c r="E44" i="13" s="1"/>
  <c r="V20" i="13"/>
  <c r="F20" i="13" s="1"/>
  <c r="V19" i="13"/>
  <c r="F19" i="13" s="1"/>
  <c r="D19" i="13"/>
  <c r="U18" i="13"/>
  <c r="E18" i="13" s="1"/>
  <c r="H18" i="13"/>
  <c r="U29" i="6"/>
  <c r="E29" i="6" s="1"/>
  <c r="H23" i="6"/>
  <c r="D27" i="6" s="1"/>
  <c r="H29" i="6"/>
  <c r="V29" i="6"/>
  <c r="F29" i="6" s="1"/>
  <c r="V27" i="6"/>
  <c r="F27" i="6" s="1"/>
  <c r="V50" i="6"/>
  <c r="F50" i="6" s="1"/>
  <c r="D50" i="6"/>
  <c r="I50" i="17" s="1"/>
  <c r="D49" i="6"/>
  <c r="I49" i="17" s="1"/>
  <c r="V49" i="6"/>
  <c r="F49" i="6" s="1"/>
  <c r="V48" i="6"/>
  <c r="F48" i="6" s="1"/>
  <c r="D48" i="6"/>
  <c r="I48" i="17" s="1"/>
  <c r="U21" i="6"/>
  <c r="E21" i="6" s="1"/>
  <c r="H21" i="6"/>
  <c r="V21" i="6"/>
  <c r="F21" i="6" s="1"/>
  <c r="U16" i="6"/>
  <c r="E16" i="6" s="1"/>
  <c r="H15" i="6"/>
  <c r="V8" i="6"/>
  <c r="F8" i="6" s="1"/>
  <c r="V7" i="6"/>
  <c r="F7" i="6" s="1"/>
  <c r="H33" i="20"/>
  <c r="H23" i="20"/>
  <c r="D30" i="20" s="1"/>
  <c r="H21" i="8"/>
  <c r="U21" i="8"/>
  <c r="E21" i="8" s="1"/>
  <c r="H18" i="8"/>
  <c r="U18" i="8"/>
  <c r="E18" i="8" s="1"/>
  <c r="H17" i="8"/>
  <c r="U17" i="8"/>
  <c r="V17" i="8" s="1"/>
  <c r="U16" i="8"/>
  <c r="V16" i="8" s="1"/>
  <c r="H16" i="8"/>
  <c r="H14" i="8"/>
  <c r="U14" i="8"/>
  <c r="U12" i="8"/>
  <c r="E12" i="8" s="1"/>
  <c r="H12" i="8"/>
  <c r="U10" i="8"/>
  <c r="H10" i="8"/>
  <c r="U8" i="8"/>
  <c r="H8" i="8"/>
  <c r="D45" i="25"/>
  <c r="D44" i="25"/>
  <c r="V51" i="8"/>
  <c r="F51" i="8" s="1"/>
  <c r="D51" i="8"/>
  <c r="K51" i="17" s="1"/>
  <c r="H44" i="8"/>
  <c r="U44" i="8"/>
  <c r="E44" i="8" s="1"/>
  <c r="D50" i="8"/>
  <c r="K50" i="17" s="1"/>
  <c r="D51" i="25"/>
  <c r="T51" i="17" s="1"/>
  <c r="D50" i="25"/>
  <c r="T50" i="17" s="1"/>
  <c r="D49" i="25"/>
  <c r="T49" i="17" s="1"/>
  <c r="D48" i="25"/>
  <c r="T48" i="17" s="1"/>
  <c r="D47" i="25"/>
  <c r="T47" i="17" s="1"/>
  <c r="D34" i="25"/>
  <c r="D33" i="25"/>
  <c r="D31" i="25"/>
  <c r="D32" i="25"/>
  <c r="T32" i="17" s="1"/>
  <c r="D30" i="25"/>
  <c r="T30" i="17" s="1"/>
  <c r="D29" i="25"/>
  <c r="T29" i="17" s="1"/>
  <c r="D28" i="25"/>
  <c r="T28" i="17" s="1"/>
  <c r="D27" i="25"/>
  <c r="T27" i="17" s="1"/>
  <c r="D26" i="25"/>
  <c r="T26" i="17" s="1"/>
  <c r="V18" i="25"/>
  <c r="F18" i="25" s="1"/>
  <c r="E18" i="25"/>
  <c r="D13" i="25"/>
  <c r="D10" i="25"/>
  <c r="D9" i="25"/>
  <c r="D6" i="25"/>
  <c r="D8" i="25"/>
  <c r="D12" i="25"/>
  <c r="D20" i="25"/>
  <c r="D15" i="25"/>
  <c r="D11" i="25"/>
  <c r="D18" i="25"/>
  <c r="D16" i="25"/>
  <c r="D7" i="25"/>
  <c r="D21" i="25"/>
  <c r="D17" i="25"/>
  <c r="D14" i="25"/>
  <c r="A14" i="25" s="1"/>
  <c r="T22" i="17"/>
  <c r="T19" i="17"/>
  <c r="D48" i="8"/>
  <c r="K48" i="17" s="1"/>
  <c r="V48" i="8"/>
  <c r="F48" i="8" s="1"/>
  <c r="E16" i="8"/>
  <c r="U13" i="8"/>
  <c r="E13" i="8" s="1"/>
  <c r="U7" i="8"/>
  <c r="E7" i="8" s="1"/>
  <c r="U15" i="8"/>
  <c r="E15" i="8" s="1"/>
  <c r="V21" i="8"/>
  <c r="F21" i="8" s="1"/>
  <c r="U9" i="8"/>
  <c r="E9" i="8" s="1"/>
  <c r="V18" i="8"/>
  <c r="F18" i="8" s="1"/>
  <c r="V20" i="8"/>
  <c r="F20" i="8" s="1"/>
  <c r="U11" i="8"/>
  <c r="E11" i="8" s="1"/>
  <c r="H28" i="11"/>
  <c r="U28" i="11"/>
  <c r="E28" i="11" s="1"/>
  <c r="H23" i="11"/>
  <c r="D27" i="11" s="1"/>
  <c r="U45" i="20"/>
  <c r="E45" i="20" s="1"/>
  <c r="H45" i="20"/>
  <c r="V45" i="20"/>
  <c r="F45" i="20" s="1"/>
  <c r="H42" i="20"/>
  <c r="D46" i="20" s="1"/>
  <c r="U35" i="10"/>
  <c r="E35" i="10" s="1"/>
  <c r="H35" i="10"/>
  <c r="D35" i="10" s="1"/>
  <c r="M35" i="17" s="1"/>
  <c r="V35" i="10"/>
  <c r="F35" i="10" s="1"/>
  <c r="H23" i="10"/>
  <c r="D25" i="10" s="1"/>
  <c r="U36" i="14"/>
  <c r="E36" i="14" s="1"/>
  <c r="H36" i="14"/>
  <c r="D36" i="14" s="1"/>
  <c r="P36" i="17" s="1"/>
  <c r="V35" i="13"/>
  <c r="F35" i="13" s="1"/>
  <c r="U35" i="13"/>
  <c r="E35" i="13" s="1"/>
  <c r="H35" i="13"/>
  <c r="D35" i="13" s="1"/>
  <c r="O35" i="17" s="1"/>
  <c r="H23" i="13"/>
  <c r="D25" i="13" s="1"/>
  <c r="H30" i="7"/>
  <c r="U30" i="7"/>
  <c r="E30" i="7" s="1"/>
  <c r="J25" i="17"/>
  <c r="U37" i="5"/>
  <c r="E37" i="5" s="1"/>
  <c r="H37" i="5"/>
  <c r="D37" i="5" s="1"/>
  <c r="H37" i="17" s="1"/>
  <c r="H23" i="5"/>
  <c r="D28" i="5" s="1"/>
  <c r="H34" i="16"/>
  <c r="H23" i="16"/>
  <c r="D25" i="16" s="1"/>
  <c r="U34" i="16"/>
  <c r="U35" i="14"/>
  <c r="E35" i="14" s="1"/>
  <c r="H35" i="14"/>
  <c r="D35" i="14" s="1"/>
  <c r="P35" i="17" s="1"/>
  <c r="H23" i="14"/>
  <c r="D26" i="14" s="1"/>
  <c r="U48" i="20"/>
  <c r="E48" i="20" s="1"/>
  <c r="H48" i="20"/>
  <c r="D48" i="20" s="1"/>
  <c r="S48" i="17" s="1"/>
  <c r="H36" i="13"/>
  <c r="D36" i="13" s="1"/>
  <c r="O36" i="17" s="1"/>
  <c r="U36" i="13"/>
  <c r="E36" i="13" s="1"/>
  <c r="V6" i="6"/>
  <c r="F6" i="6" s="1"/>
  <c r="V18" i="20"/>
  <c r="F18" i="20" s="1"/>
  <c r="H39" i="11"/>
  <c r="D39" i="11" s="1"/>
  <c r="N39" i="17" s="1"/>
  <c r="U39" i="11"/>
  <c r="E39" i="11" s="1"/>
  <c r="U39" i="7"/>
  <c r="E39" i="7" s="1"/>
  <c r="V39" i="7"/>
  <c r="F39" i="7" s="1"/>
  <c r="H39" i="7"/>
  <c r="J39" i="17" s="1"/>
  <c r="H21" i="10"/>
  <c r="D21" i="10" s="1"/>
  <c r="M21" i="17" s="1"/>
  <c r="U21" i="10"/>
  <c r="E21" i="10" s="1"/>
  <c r="H36" i="15"/>
  <c r="D36" i="15" s="1"/>
  <c r="Q36" i="17" s="1"/>
  <c r="U36" i="15"/>
  <c r="E36" i="15" s="1"/>
  <c r="U35" i="7"/>
  <c r="E35" i="7" s="1"/>
  <c r="H35" i="7"/>
  <c r="J35" i="17" s="1"/>
  <c r="H38" i="13"/>
  <c r="D38" i="13" s="1"/>
  <c r="O38" i="17" s="1"/>
  <c r="U38" i="13"/>
  <c r="E38" i="13" s="1"/>
  <c r="U39" i="5"/>
  <c r="E39" i="5" s="1"/>
  <c r="H39" i="5"/>
  <c r="D39" i="5" s="1"/>
  <c r="H39" i="17" s="1"/>
  <c r="U18" i="14"/>
  <c r="E18" i="14" s="1"/>
  <c r="H18" i="14"/>
  <c r="H20" i="16"/>
  <c r="U20" i="16"/>
  <c r="E20" i="16" s="1"/>
  <c r="U37" i="15"/>
  <c r="E37" i="15" s="1"/>
  <c r="H37" i="15"/>
  <c r="D37" i="15" s="1"/>
  <c r="Q37" i="17" s="1"/>
  <c r="U18" i="6"/>
  <c r="E18" i="6" s="1"/>
  <c r="H18" i="6"/>
  <c r="H49" i="5"/>
  <c r="D49" i="5" s="1"/>
  <c r="H49" i="17" s="1"/>
  <c r="U49" i="5"/>
  <c r="E49" i="5" s="1"/>
  <c r="H48" i="5"/>
  <c r="D48" i="5" s="1"/>
  <c r="H48" i="17" s="1"/>
  <c r="U48" i="5"/>
  <c r="E48" i="5" s="1"/>
  <c r="E20" i="6"/>
  <c r="V20" i="6"/>
  <c r="F20" i="6" s="1"/>
  <c r="V33" i="3"/>
  <c r="F33" i="3" s="1"/>
  <c r="V35" i="3"/>
  <c r="F35" i="3" s="1"/>
  <c r="V35" i="24"/>
  <c r="F35" i="24" s="1"/>
  <c r="V44" i="25"/>
  <c r="F44" i="25" s="1"/>
  <c r="V15" i="25"/>
  <c r="F15" i="25" s="1"/>
  <c r="V19" i="25"/>
  <c r="F19" i="25" s="1"/>
  <c r="V25" i="5"/>
  <c r="F25" i="5" s="1"/>
  <c r="V44" i="5"/>
  <c r="F44" i="5" s="1"/>
  <c r="V32" i="9"/>
  <c r="F32" i="9" s="1"/>
  <c r="V9" i="6"/>
  <c r="F9" i="6" s="1"/>
  <c r="V26" i="15"/>
  <c r="F26" i="15" s="1"/>
  <c r="V45" i="16"/>
  <c r="F45" i="16" s="1"/>
  <c r="V26" i="13"/>
  <c r="F26" i="13" s="1"/>
  <c r="V33" i="13"/>
  <c r="F33" i="13" s="1"/>
  <c r="V25" i="8"/>
  <c r="F25" i="8" s="1"/>
  <c r="V32" i="8"/>
  <c r="F32" i="8" s="1"/>
  <c r="V8" i="11"/>
  <c r="F8" i="11" s="1"/>
  <c r="V27" i="11"/>
  <c r="F27" i="11" s="1"/>
  <c r="V26" i="11"/>
  <c r="F26" i="11" s="1"/>
  <c r="V30" i="11"/>
  <c r="F30" i="11" s="1"/>
  <c r="V45" i="11"/>
  <c r="F45" i="11" s="1"/>
  <c r="E14" i="14"/>
  <c r="V27" i="14"/>
  <c r="F27" i="14" s="1"/>
  <c r="U49" i="20"/>
  <c r="E49" i="20" s="1"/>
  <c r="H49" i="20"/>
  <c r="U49" i="10"/>
  <c r="E49" i="10" s="1"/>
  <c r="H49" i="10"/>
  <c r="H38" i="15"/>
  <c r="D38" i="15" s="1"/>
  <c r="Q38" i="17" s="1"/>
  <c r="U38" i="15"/>
  <c r="E38" i="15" s="1"/>
  <c r="U48" i="10"/>
  <c r="E48" i="10" s="1"/>
  <c r="H48" i="10"/>
  <c r="U37" i="10"/>
  <c r="E37" i="10" s="1"/>
  <c r="H37" i="10"/>
  <c r="D37" i="10" s="1"/>
  <c r="M37" i="17" s="1"/>
  <c r="H38" i="20"/>
  <c r="D38" i="20" s="1"/>
  <c r="S38" i="17" s="1"/>
  <c r="U38" i="20"/>
  <c r="E38" i="20" s="1"/>
  <c r="U16" i="20"/>
  <c r="E16" i="20" s="1"/>
  <c r="H16" i="20"/>
  <c r="D16" i="20" s="1"/>
  <c r="H49" i="11"/>
  <c r="U49" i="11"/>
  <c r="E49" i="11" s="1"/>
  <c r="U20" i="14"/>
  <c r="E20" i="14" s="1"/>
  <c r="V20" i="14"/>
  <c r="F20" i="14" s="1"/>
  <c r="H20" i="14"/>
  <c r="U39" i="15"/>
  <c r="E39" i="15" s="1"/>
  <c r="H39" i="15"/>
  <c r="D39" i="15" s="1"/>
  <c r="Q39" i="17" s="1"/>
  <c r="U19" i="6"/>
  <c r="E19" i="6" s="1"/>
  <c r="H19" i="6"/>
  <c r="V40" i="7"/>
  <c r="F40" i="7" s="1"/>
  <c r="V51" i="20"/>
  <c r="F51" i="20" s="1"/>
  <c r="V49" i="24"/>
  <c r="F49" i="24" s="1"/>
  <c r="V10" i="24"/>
  <c r="F10" i="24" s="1"/>
  <c r="V7" i="11"/>
  <c r="F7" i="11" s="1"/>
  <c r="U35" i="11"/>
  <c r="E35" i="11" s="1"/>
  <c r="H35" i="11"/>
  <c r="D35" i="11" s="1"/>
  <c r="N35" i="17" s="1"/>
  <c r="U21" i="20"/>
  <c r="E21" i="20" s="1"/>
  <c r="H21" i="20"/>
  <c r="D21" i="20" s="1"/>
  <c r="V40" i="8"/>
  <c r="F40" i="8" s="1"/>
  <c r="H40" i="8"/>
  <c r="D40" i="8" s="1"/>
  <c r="K40" i="17" s="1"/>
  <c r="U40" i="8"/>
  <c r="E40" i="8" s="1"/>
  <c r="U19" i="11"/>
  <c r="E19" i="11" s="1"/>
  <c r="H19" i="11"/>
  <c r="U38" i="8"/>
  <c r="E38" i="8" s="1"/>
  <c r="V38" i="8"/>
  <c r="F38" i="8" s="1"/>
  <c r="H38" i="8"/>
  <c r="D38" i="8" s="1"/>
  <c r="K38" i="17" s="1"/>
  <c r="H21" i="13"/>
  <c r="U21" i="13"/>
  <c r="E21" i="13" s="1"/>
  <c r="U51" i="6"/>
  <c r="E51" i="6" s="1"/>
  <c r="H51" i="6"/>
  <c r="D51" i="6" s="1"/>
  <c r="I51" i="17" s="1"/>
  <c r="V36" i="6"/>
  <c r="F36" i="6" s="1"/>
  <c r="E36" i="6"/>
  <c r="E19" i="8"/>
  <c r="F19" i="8"/>
  <c r="V37" i="11"/>
  <c r="F37" i="11" s="1"/>
  <c r="V39" i="24"/>
  <c r="F39" i="24" s="1"/>
  <c r="V11" i="7"/>
  <c r="F11" i="7" s="1"/>
  <c r="V45" i="7"/>
  <c r="F45" i="7" s="1"/>
  <c r="V32" i="6"/>
  <c r="F32" i="6" s="1"/>
  <c r="V9" i="20"/>
  <c r="F9" i="20" s="1"/>
  <c r="V45" i="8"/>
  <c r="F45" i="8" s="1"/>
  <c r="V25" i="11"/>
  <c r="F25" i="11" s="1"/>
  <c r="H20" i="20"/>
  <c r="D20" i="20" s="1"/>
  <c r="U20" i="20"/>
  <c r="E20" i="20" s="1"/>
  <c r="H36" i="8"/>
  <c r="D36" i="8" s="1"/>
  <c r="K36" i="17" s="1"/>
  <c r="U36" i="8"/>
  <c r="E36" i="8" s="1"/>
  <c r="H40" i="5"/>
  <c r="D40" i="5" s="1"/>
  <c r="H40" i="17" s="1"/>
  <c r="U40" i="5"/>
  <c r="E40" i="5" s="1"/>
  <c r="H40" i="6"/>
  <c r="D40" i="6" s="1"/>
  <c r="I40" i="17" s="1"/>
  <c r="V40" i="6"/>
  <c r="F40" i="6" s="1"/>
  <c r="U40" i="6"/>
  <c r="E40" i="6" s="1"/>
  <c r="U18" i="10"/>
  <c r="E18" i="10" s="1"/>
  <c r="H18" i="10"/>
  <c r="D18" i="10" s="1"/>
  <c r="M18" i="17" s="1"/>
  <c r="H51" i="13"/>
  <c r="U51" i="13"/>
  <c r="E51" i="13" s="1"/>
  <c r="H35" i="15"/>
  <c r="D35" i="15" s="1"/>
  <c r="Q35" i="17" s="1"/>
  <c r="U35" i="15"/>
  <c r="E35" i="15" s="1"/>
  <c r="U18" i="5"/>
  <c r="E18" i="5" s="1"/>
  <c r="H18" i="5"/>
  <c r="V48" i="7"/>
  <c r="F48" i="7" s="1"/>
  <c r="V39" i="6"/>
  <c r="F39" i="6" s="1"/>
  <c r="E48" i="9"/>
  <c r="V48" i="9"/>
  <c r="F48" i="9" s="1"/>
  <c r="V36" i="16"/>
  <c r="F36" i="16" s="1"/>
  <c r="E18" i="9"/>
  <c r="V18" i="9"/>
  <c r="F18" i="9" s="1"/>
  <c r="V47" i="11"/>
  <c r="F47" i="11" s="1"/>
  <c r="T45" i="17"/>
  <c r="T46" i="17"/>
  <c r="T44" i="17"/>
  <c r="V27" i="25"/>
  <c r="F27" i="25" s="1"/>
  <c r="T33" i="17"/>
  <c r="T34" i="17"/>
  <c r="T31" i="17"/>
  <c r="T25" i="17"/>
  <c r="V12" i="25"/>
  <c r="F12" i="25" s="1"/>
  <c r="V16" i="25"/>
  <c r="F16" i="25" s="1"/>
  <c r="V6" i="25"/>
  <c r="F6" i="25" s="1"/>
  <c r="T6" i="17"/>
  <c r="T13" i="17"/>
  <c r="V47" i="14"/>
  <c r="F47" i="14" s="1"/>
  <c r="D46" i="14"/>
  <c r="P46" i="17" s="1"/>
  <c r="V46" i="14"/>
  <c r="F46" i="14" s="1"/>
  <c r="D45" i="14"/>
  <c r="V45" i="14"/>
  <c r="F45" i="14" s="1"/>
  <c r="D47" i="14"/>
  <c r="P47" i="17" s="1"/>
  <c r="E44" i="14"/>
  <c r="V44" i="14"/>
  <c r="F44" i="14" s="1"/>
  <c r="V34" i="14"/>
  <c r="F34" i="14" s="1"/>
  <c r="V33" i="14"/>
  <c r="F33" i="14" s="1"/>
  <c r="V32" i="14"/>
  <c r="F32" i="14" s="1"/>
  <c r="V31" i="14"/>
  <c r="F31" i="14" s="1"/>
  <c r="V30" i="14"/>
  <c r="F30" i="14" s="1"/>
  <c r="V26" i="14"/>
  <c r="F26" i="14" s="1"/>
  <c r="V25" i="14"/>
  <c r="F25" i="14" s="1"/>
  <c r="V7" i="14"/>
  <c r="F7" i="14" s="1"/>
  <c r="V17" i="14"/>
  <c r="F17" i="14" s="1"/>
  <c r="V16" i="14"/>
  <c r="F16" i="14" s="1"/>
  <c r="V15" i="14"/>
  <c r="F15" i="14" s="1"/>
  <c r="V13" i="14"/>
  <c r="F13" i="14" s="1"/>
  <c r="V12" i="14"/>
  <c r="F12" i="14" s="1"/>
  <c r="V10" i="14"/>
  <c r="F10" i="14" s="1"/>
  <c r="V9" i="14"/>
  <c r="F9" i="14" s="1"/>
  <c r="V8" i="14"/>
  <c r="F8" i="14" s="1"/>
  <c r="V6" i="14"/>
  <c r="F6" i="14" s="1"/>
  <c r="V46" i="11"/>
  <c r="F46" i="11" s="1"/>
  <c r="V31" i="11"/>
  <c r="F31" i="11" s="1"/>
  <c r="V17" i="11"/>
  <c r="F17" i="11" s="1"/>
  <c r="V16" i="11"/>
  <c r="F16" i="11" s="1"/>
  <c r="V15" i="11"/>
  <c r="F15" i="11" s="1"/>
  <c r="V13" i="11"/>
  <c r="F13" i="11" s="1"/>
  <c r="V12" i="11"/>
  <c r="F12" i="11" s="1"/>
  <c r="V11" i="11"/>
  <c r="F11" i="11" s="1"/>
  <c r="V10" i="11"/>
  <c r="F10" i="11" s="1"/>
  <c r="V9" i="11"/>
  <c r="F9" i="11" s="1"/>
  <c r="D9" i="11"/>
  <c r="D17" i="11"/>
  <c r="D14" i="11"/>
  <c r="D11" i="11"/>
  <c r="D10" i="11"/>
  <c r="D8" i="11"/>
  <c r="D13" i="11"/>
  <c r="D12" i="11"/>
  <c r="D15" i="11"/>
  <c r="D16" i="11"/>
  <c r="D7" i="11"/>
  <c r="V6" i="11"/>
  <c r="F6" i="11" s="1"/>
  <c r="V47" i="10"/>
  <c r="F47" i="10" s="1"/>
  <c r="V46" i="10"/>
  <c r="F46" i="10" s="1"/>
  <c r="V45" i="10"/>
  <c r="F45" i="10" s="1"/>
  <c r="V33" i="10"/>
  <c r="F33" i="10" s="1"/>
  <c r="V30" i="10"/>
  <c r="F30" i="10" s="1"/>
  <c r="V26" i="10"/>
  <c r="F26" i="10" s="1"/>
  <c r="V32" i="10"/>
  <c r="F32" i="10" s="1"/>
  <c r="V31" i="10"/>
  <c r="F31" i="10" s="1"/>
  <c r="V29" i="10"/>
  <c r="F29" i="10" s="1"/>
  <c r="V28" i="10"/>
  <c r="F28" i="10" s="1"/>
  <c r="V27" i="10"/>
  <c r="F27" i="10" s="1"/>
  <c r="V25" i="10"/>
  <c r="F25" i="10" s="1"/>
  <c r="V14" i="10"/>
  <c r="F14" i="10" s="1"/>
  <c r="E12" i="10"/>
  <c r="V12" i="10"/>
  <c r="F12" i="10" s="1"/>
  <c r="V11" i="10"/>
  <c r="F11" i="10" s="1"/>
  <c r="V10" i="10"/>
  <c r="F10" i="10" s="1"/>
  <c r="V17" i="10"/>
  <c r="F17" i="10" s="1"/>
  <c r="V16" i="10"/>
  <c r="F16" i="10" s="1"/>
  <c r="V15" i="10"/>
  <c r="F15" i="10" s="1"/>
  <c r="V13" i="10"/>
  <c r="F13" i="10" s="1"/>
  <c r="V9" i="10"/>
  <c r="F9" i="10" s="1"/>
  <c r="D17" i="10"/>
  <c r="D12" i="10"/>
  <c r="D8" i="10"/>
  <c r="D6" i="10"/>
  <c r="D11" i="10"/>
  <c r="D9" i="10"/>
  <c r="D13" i="10"/>
  <c r="D10" i="10"/>
  <c r="D15" i="10"/>
  <c r="D14" i="10"/>
  <c r="D16" i="10"/>
  <c r="D7" i="10"/>
  <c r="V46" i="8"/>
  <c r="F46" i="8" s="1"/>
  <c r="V47" i="8"/>
  <c r="F47" i="8" s="1"/>
  <c r="D47" i="8"/>
  <c r="D46" i="8"/>
  <c r="D45" i="8"/>
  <c r="D44" i="8"/>
  <c r="V44" i="8"/>
  <c r="F44" i="8" s="1"/>
  <c r="V34" i="8"/>
  <c r="F34" i="8" s="1"/>
  <c r="V30" i="8"/>
  <c r="F30" i="8" s="1"/>
  <c r="V27" i="8"/>
  <c r="F27" i="8" s="1"/>
  <c r="V26" i="8"/>
  <c r="F26" i="8" s="1"/>
  <c r="V33" i="8"/>
  <c r="F33" i="8" s="1"/>
  <c r="V31" i="8"/>
  <c r="F31" i="8" s="1"/>
  <c r="V29" i="8"/>
  <c r="F29" i="8" s="1"/>
  <c r="V28" i="8"/>
  <c r="F28" i="8" s="1"/>
  <c r="D27" i="8"/>
  <c r="D26" i="8"/>
  <c r="D32" i="8"/>
  <c r="D29" i="8"/>
  <c r="D30" i="8"/>
  <c r="D34" i="8"/>
  <c r="D33" i="8"/>
  <c r="D28" i="8"/>
  <c r="D31" i="8"/>
  <c r="D25" i="8"/>
  <c r="V6" i="8"/>
  <c r="F6" i="8" s="1"/>
  <c r="E17" i="8"/>
  <c r="F17" i="8"/>
  <c r="F16" i="8"/>
  <c r="V47" i="13"/>
  <c r="F47" i="13" s="1"/>
  <c r="V45" i="13"/>
  <c r="F45" i="13" s="1"/>
  <c r="V44" i="13"/>
  <c r="F44" i="13" s="1"/>
  <c r="V34" i="13"/>
  <c r="F34" i="13" s="1"/>
  <c r="V32" i="13"/>
  <c r="F32" i="13" s="1"/>
  <c r="V31" i="13"/>
  <c r="F31" i="13" s="1"/>
  <c r="V30" i="13"/>
  <c r="F30" i="13" s="1"/>
  <c r="V27" i="13"/>
  <c r="F27" i="13" s="1"/>
  <c r="V17" i="13"/>
  <c r="F17" i="13" s="1"/>
  <c r="V16" i="13"/>
  <c r="F16" i="13" s="1"/>
  <c r="V15" i="13"/>
  <c r="F15" i="13" s="1"/>
  <c r="V14" i="13"/>
  <c r="F14" i="13" s="1"/>
  <c r="V13" i="13"/>
  <c r="F13" i="13" s="1"/>
  <c r="V10" i="13"/>
  <c r="F10" i="13" s="1"/>
  <c r="V9" i="13"/>
  <c r="F9" i="13" s="1"/>
  <c r="V8" i="13"/>
  <c r="F8" i="13" s="1"/>
  <c r="V7" i="13"/>
  <c r="F7" i="13" s="1"/>
  <c r="D10" i="13"/>
  <c r="D9" i="13"/>
  <c r="D8" i="13"/>
  <c r="D17" i="13"/>
  <c r="D14" i="13"/>
  <c r="D15" i="13"/>
  <c r="D11" i="13"/>
  <c r="D16" i="13"/>
  <c r="D13" i="13"/>
  <c r="D7" i="13"/>
  <c r="D6" i="13"/>
  <c r="V6" i="13"/>
  <c r="F6" i="13" s="1"/>
  <c r="V46" i="16"/>
  <c r="F46" i="16" s="1"/>
  <c r="V44" i="16"/>
  <c r="F44" i="16" s="1"/>
  <c r="V34" i="16"/>
  <c r="F34" i="16" s="1"/>
  <c r="E34" i="16"/>
  <c r="V33" i="16"/>
  <c r="F33" i="16" s="1"/>
  <c r="V32" i="16"/>
  <c r="F32" i="16" s="1"/>
  <c r="V31" i="16"/>
  <c r="F31" i="16" s="1"/>
  <c r="V30" i="16"/>
  <c r="F30" i="16" s="1"/>
  <c r="V29" i="16"/>
  <c r="F29" i="16" s="1"/>
  <c r="V28" i="16"/>
  <c r="F28" i="16" s="1"/>
  <c r="D33" i="16"/>
  <c r="V25" i="16"/>
  <c r="F25" i="16" s="1"/>
  <c r="V17" i="16"/>
  <c r="F17" i="16" s="1"/>
  <c r="V15" i="16"/>
  <c r="F15" i="16" s="1"/>
  <c r="V14" i="16"/>
  <c r="F14" i="16" s="1"/>
  <c r="V13" i="16"/>
  <c r="F13" i="16" s="1"/>
  <c r="V12" i="16"/>
  <c r="F12" i="16" s="1"/>
  <c r="V11" i="16"/>
  <c r="F11" i="16" s="1"/>
  <c r="V10" i="16"/>
  <c r="F10" i="16" s="1"/>
  <c r="E9" i="16"/>
  <c r="V9" i="16"/>
  <c r="F9" i="16" s="1"/>
  <c r="V8" i="16"/>
  <c r="F8" i="16" s="1"/>
  <c r="V7" i="16"/>
  <c r="F7" i="16" s="1"/>
  <c r="V47" i="15"/>
  <c r="F47" i="15" s="1"/>
  <c r="V46" i="15"/>
  <c r="F46" i="15" s="1"/>
  <c r="V45" i="15"/>
  <c r="F45" i="15" s="1"/>
  <c r="V34" i="15"/>
  <c r="F34" i="15" s="1"/>
  <c r="V31" i="15"/>
  <c r="F31" i="15" s="1"/>
  <c r="V33" i="15"/>
  <c r="F33" i="15" s="1"/>
  <c r="V32" i="15"/>
  <c r="F32" i="15" s="1"/>
  <c r="V27" i="15"/>
  <c r="F27" i="15" s="1"/>
  <c r="Q25" i="17"/>
  <c r="D32" i="15"/>
  <c r="D29" i="15"/>
  <c r="D30" i="15"/>
  <c r="D33" i="15"/>
  <c r="D28" i="15"/>
  <c r="D27" i="15"/>
  <c r="D26" i="15"/>
  <c r="D31" i="15"/>
  <c r="D34" i="15"/>
  <c r="V14" i="15"/>
  <c r="F14" i="15" s="1"/>
  <c r="V12" i="15"/>
  <c r="F12" i="15" s="1"/>
  <c r="V8" i="15"/>
  <c r="F8" i="15" s="1"/>
  <c r="V7" i="15"/>
  <c r="F7" i="15" s="1"/>
  <c r="V17" i="15"/>
  <c r="F17" i="15" s="1"/>
  <c r="V16" i="15"/>
  <c r="F16" i="15" s="1"/>
  <c r="V15" i="15"/>
  <c r="F15" i="15" s="1"/>
  <c r="V11" i="15"/>
  <c r="F11" i="15" s="1"/>
  <c r="V10" i="15"/>
  <c r="F10" i="15" s="1"/>
  <c r="V9" i="15"/>
  <c r="F9" i="15" s="1"/>
  <c r="V44" i="20"/>
  <c r="F44" i="20" s="1"/>
  <c r="D45" i="20"/>
  <c r="V34" i="20"/>
  <c r="F34" i="20" s="1"/>
  <c r="V33" i="20"/>
  <c r="F33" i="20" s="1"/>
  <c r="E30" i="20"/>
  <c r="V30" i="20"/>
  <c r="F30" i="20" s="1"/>
  <c r="V31" i="20"/>
  <c r="F31" i="20" s="1"/>
  <c r="V29" i="20"/>
  <c r="F29" i="20" s="1"/>
  <c r="V28" i="20"/>
  <c r="F28" i="20" s="1"/>
  <c r="V27" i="20"/>
  <c r="F27" i="20" s="1"/>
  <c r="V26" i="20"/>
  <c r="F26" i="20" s="1"/>
  <c r="D27" i="20"/>
  <c r="D26" i="20"/>
  <c r="V25" i="20"/>
  <c r="F25" i="20" s="1"/>
  <c r="V11" i="20"/>
  <c r="F11" i="20" s="1"/>
  <c r="V17" i="20"/>
  <c r="F17" i="20" s="1"/>
  <c r="V14" i="20"/>
  <c r="F14" i="20" s="1"/>
  <c r="V13" i="20"/>
  <c r="F13" i="20" s="1"/>
  <c r="V12" i="20"/>
  <c r="F12" i="20" s="1"/>
  <c r="E10" i="20"/>
  <c r="V10" i="20"/>
  <c r="F10" i="20" s="1"/>
  <c r="V8" i="20"/>
  <c r="F8" i="20" s="1"/>
  <c r="V7" i="20"/>
  <c r="F7" i="20" s="1"/>
  <c r="D15" i="20"/>
  <c r="D14" i="20"/>
  <c r="D17" i="20"/>
  <c r="D11" i="20"/>
  <c r="D7" i="20"/>
  <c r="D10" i="20"/>
  <c r="D9" i="20"/>
  <c r="D13" i="20"/>
  <c r="D12" i="20"/>
  <c r="D8" i="20"/>
  <c r="V6" i="20"/>
  <c r="F6" i="20" s="1"/>
  <c r="D46" i="6"/>
  <c r="I46" i="17" s="1"/>
  <c r="V46" i="6"/>
  <c r="F46" i="6" s="1"/>
  <c r="D47" i="6"/>
  <c r="I47" i="17" s="1"/>
  <c r="V44" i="6"/>
  <c r="F44" i="6" s="1"/>
  <c r="V47" i="6"/>
  <c r="F47" i="6" s="1"/>
  <c r="D44" i="6"/>
  <c r="D45" i="6"/>
  <c r="I45" i="17" s="1"/>
  <c r="V45" i="6"/>
  <c r="F45" i="6" s="1"/>
  <c r="V31" i="6"/>
  <c r="F31" i="6" s="1"/>
  <c r="V34" i="6"/>
  <c r="F34" i="6" s="1"/>
  <c r="E33" i="6"/>
  <c r="V33" i="6"/>
  <c r="F33" i="6" s="1"/>
  <c r="V30" i="6"/>
  <c r="F30" i="6" s="1"/>
  <c r="V28" i="6"/>
  <c r="F28" i="6" s="1"/>
  <c r="V26" i="6"/>
  <c r="F26" i="6" s="1"/>
  <c r="D25" i="6"/>
  <c r="D33" i="6"/>
  <c r="V25" i="6"/>
  <c r="F25" i="6" s="1"/>
  <c r="V17" i="6"/>
  <c r="F17" i="6" s="1"/>
  <c r="V16" i="6"/>
  <c r="F16" i="6" s="1"/>
  <c r="V14" i="6"/>
  <c r="F14" i="6" s="1"/>
  <c r="V12" i="6"/>
  <c r="F12" i="6" s="1"/>
  <c r="V10" i="6"/>
  <c r="F10" i="6" s="1"/>
  <c r="V15" i="6"/>
  <c r="F15" i="6" s="1"/>
  <c r="V13" i="6"/>
  <c r="F13" i="6" s="1"/>
  <c r="V11" i="6"/>
  <c r="F11" i="6" s="1"/>
  <c r="V46" i="9"/>
  <c r="F46" i="9" s="1"/>
  <c r="D46" i="9"/>
  <c r="D47" i="9"/>
  <c r="D45" i="9"/>
  <c r="V31" i="9"/>
  <c r="F31" i="9" s="1"/>
  <c r="V30" i="9"/>
  <c r="F30" i="9" s="1"/>
  <c r="V27" i="9"/>
  <c r="F27" i="9" s="1"/>
  <c r="V25" i="9"/>
  <c r="F25" i="9" s="1"/>
  <c r="V34" i="9"/>
  <c r="F34" i="9" s="1"/>
  <c r="D27" i="9"/>
  <c r="D28" i="9"/>
  <c r="D25" i="9"/>
  <c r="D33" i="9"/>
  <c r="D26" i="9"/>
  <c r="D34" i="9"/>
  <c r="D31" i="9"/>
  <c r="D30" i="9"/>
  <c r="D32" i="9"/>
  <c r="D29" i="9"/>
  <c r="V17" i="9"/>
  <c r="F17" i="9" s="1"/>
  <c r="V15" i="9"/>
  <c r="F15" i="9" s="1"/>
  <c r="V13" i="9"/>
  <c r="F13" i="9" s="1"/>
  <c r="V12" i="9"/>
  <c r="F12" i="9" s="1"/>
  <c r="V11" i="9"/>
  <c r="F11" i="9" s="1"/>
  <c r="V9" i="9"/>
  <c r="F9" i="9" s="1"/>
  <c r="V8" i="9"/>
  <c r="F8" i="9" s="1"/>
  <c r="V7" i="9"/>
  <c r="F7" i="9" s="1"/>
  <c r="V6" i="9"/>
  <c r="F6" i="9" s="1"/>
  <c r="D47" i="24"/>
  <c r="G47" i="17" s="1"/>
  <c r="V33" i="24"/>
  <c r="F33" i="24" s="1"/>
  <c r="D30" i="24"/>
  <c r="G30" i="17" s="1"/>
  <c r="D32" i="24"/>
  <c r="G32" i="17" s="1"/>
  <c r="D31" i="24"/>
  <c r="G31" i="17" s="1"/>
  <c r="D26" i="24"/>
  <c r="G26" i="17" s="1"/>
  <c r="D27" i="24"/>
  <c r="G27" i="17" s="1"/>
  <c r="D29" i="24"/>
  <c r="G29" i="17" s="1"/>
  <c r="V17" i="24"/>
  <c r="F17" i="24" s="1"/>
  <c r="V11" i="24"/>
  <c r="F11" i="24" s="1"/>
  <c r="V15" i="24"/>
  <c r="F15" i="24" s="1"/>
  <c r="V14" i="24"/>
  <c r="F14" i="24" s="1"/>
  <c r="V8" i="24"/>
  <c r="F8" i="24" s="1"/>
  <c r="V6" i="24"/>
  <c r="F6" i="24" s="1"/>
  <c r="V46" i="7"/>
  <c r="F46" i="7" s="1"/>
  <c r="J44" i="17"/>
  <c r="V44" i="7"/>
  <c r="F44" i="7" s="1"/>
  <c r="V34" i="7"/>
  <c r="F34" i="7" s="1"/>
  <c r="E33" i="7"/>
  <c r="V33" i="7"/>
  <c r="F33" i="7" s="1"/>
  <c r="V32" i="7"/>
  <c r="F32" i="7" s="1"/>
  <c r="V31" i="7"/>
  <c r="F31" i="7" s="1"/>
  <c r="V30" i="7"/>
  <c r="F30" i="7" s="1"/>
  <c r="V26" i="7"/>
  <c r="F26" i="7" s="1"/>
  <c r="V25" i="7"/>
  <c r="F25" i="7" s="1"/>
  <c r="V17" i="7"/>
  <c r="F17" i="7" s="1"/>
  <c r="V13" i="7"/>
  <c r="F13" i="7" s="1"/>
  <c r="V15" i="7"/>
  <c r="F15" i="7" s="1"/>
  <c r="V14" i="7"/>
  <c r="F14" i="7" s="1"/>
  <c r="V12" i="7"/>
  <c r="F12" i="7" s="1"/>
  <c r="V10" i="7"/>
  <c r="F10" i="7" s="1"/>
  <c r="V9" i="7"/>
  <c r="F9" i="7" s="1"/>
  <c r="V6" i="7"/>
  <c r="F6" i="7" s="1"/>
  <c r="V45" i="5"/>
  <c r="F45" i="5" s="1"/>
  <c r="V47" i="5"/>
  <c r="F47" i="5" s="1"/>
  <c r="V46" i="5"/>
  <c r="F46" i="5" s="1"/>
  <c r="D46" i="5"/>
  <c r="D47" i="5"/>
  <c r="D45" i="5"/>
  <c r="D44" i="5"/>
  <c r="V33" i="5"/>
  <c r="F33" i="5" s="1"/>
  <c r="V30" i="5"/>
  <c r="F30" i="5" s="1"/>
  <c r="V28" i="5"/>
  <c r="F28" i="5" s="1"/>
  <c r="V27" i="5"/>
  <c r="F27" i="5" s="1"/>
  <c r="V26" i="5"/>
  <c r="F26" i="5" s="1"/>
  <c r="V34" i="5"/>
  <c r="F34" i="5" s="1"/>
  <c r="V31" i="5"/>
  <c r="F31" i="5" s="1"/>
  <c r="V29" i="5"/>
  <c r="F29" i="5" s="1"/>
  <c r="D31" i="5"/>
  <c r="V17" i="5"/>
  <c r="F17" i="5" s="1"/>
  <c r="V15" i="5"/>
  <c r="F15" i="5" s="1"/>
  <c r="V11" i="5"/>
  <c r="F11" i="5" s="1"/>
  <c r="V16" i="5"/>
  <c r="F16" i="5" s="1"/>
  <c r="V13" i="5"/>
  <c r="F13" i="5" s="1"/>
  <c r="V12" i="5"/>
  <c r="F12" i="5" s="1"/>
  <c r="V10" i="5"/>
  <c r="F10" i="5" s="1"/>
  <c r="V9" i="5"/>
  <c r="F9" i="5" s="1"/>
  <c r="V8" i="5"/>
  <c r="F8" i="5" s="1"/>
  <c r="E7" i="5"/>
  <c r="V7" i="5"/>
  <c r="F7" i="5" s="1"/>
  <c r="V31" i="3"/>
  <c r="F31" i="3" s="1"/>
  <c r="D29" i="3"/>
  <c r="F29" i="17" s="1"/>
  <c r="D27" i="3"/>
  <c r="F27" i="17" s="1"/>
  <c r="D31" i="3"/>
  <c r="D33" i="3"/>
  <c r="V16" i="3"/>
  <c r="F16" i="3" s="1"/>
  <c r="V14" i="3"/>
  <c r="F14" i="3" s="1"/>
  <c r="V10" i="3"/>
  <c r="F10" i="3" s="1"/>
  <c r="V47" i="1"/>
  <c r="F47" i="1" s="1"/>
  <c r="V34" i="1"/>
  <c r="F34" i="1" s="1"/>
  <c r="V32" i="1"/>
  <c r="F32" i="1" s="1"/>
  <c r="V30" i="1"/>
  <c r="F30" i="1" s="1"/>
  <c r="D34" i="1"/>
  <c r="D34" i="17" s="1"/>
  <c r="V12" i="1"/>
  <c r="F12" i="1" s="1"/>
  <c r="V10" i="1"/>
  <c r="F10" i="1" s="1"/>
  <c r="D6" i="1"/>
  <c r="D12" i="1"/>
  <c r="D16" i="1"/>
  <c r="V11" i="25"/>
  <c r="F11" i="25" s="1"/>
  <c r="V30" i="25"/>
  <c r="F30" i="25" s="1"/>
  <c r="V48" i="25"/>
  <c r="F48" i="25" s="1"/>
  <c r="V7" i="25"/>
  <c r="F7" i="25" s="1"/>
  <c r="V31" i="25"/>
  <c r="F31" i="25" s="1"/>
  <c r="V20" i="25"/>
  <c r="F20" i="25" s="1"/>
  <c r="V10" i="25"/>
  <c r="F10" i="25" s="1"/>
  <c r="V51" i="25"/>
  <c r="F51" i="25" s="1"/>
  <c r="V47" i="25"/>
  <c r="F47" i="25" s="1"/>
  <c r="G25" i="17"/>
  <c r="D45" i="24"/>
  <c r="D15" i="24"/>
  <c r="G49" i="17"/>
  <c r="G18" i="17"/>
  <c r="D17" i="24"/>
  <c r="D6" i="24"/>
  <c r="D14" i="24"/>
  <c r="V19" i="24"/>
  <c r="F19" i="24" s="1"/>
  <c r="D34" i="24"/>
  <c r="V9" i="24"/>
  <c r="F9" i="24" s="1"/>
  <c r="V12" i="24"/>
  <c r="F12" i="24" s="1"/>
  <c r="D11" i="24"/>
  <c r="D33" i="24"/>
  <c r="G21" i="17"/>
  <c r="D12" i="24"/>
  <c r="D46" i="24"/>
  <c r="D44" i="24"/>
  <c r="D13" i="24"/>
  <c r="D7" i="24"/>
  <c r="D16" i="24"/>
  <c r="V20" i="24"/>
  <c r="F20" i="24" s="1"/>
  <c r="V47" i="24"/>
  <c r="F47" i="24" s="1"/>
  <c r="V26" i="24"/>
  <c r="F26" i="24" s="1"/>
  <c r="G19" i="17"/>
  <c r="D8" i="24"/>
  <c r="V16" i="24"/>
  <c r="F16" i="24" s="1"/>
  <c r="V21" i="24"/>
  <c r="F21" i="24" s="1"/>
  <c r="D9" i="24"/>
  <c r="D10" i="24"/>
  <c r="V18" i="24"/>
  <c r="F18" i="24" s="1"/>
  <c r="G20" i="17"/>
  <c r="V31" i="24"/>
  <c r="F31" i="24" s="1"/>
  <c r="V45" i="24"/>
  <c r="F45" i="24" s="1"/>
  <c r="V13" i="24"/>
  <c r="F13" i="24" s="1"/>
  <c r="D28" i="24"/>
  <c r="G35" i="17"/>
  <c r="V7" i="24"/>
  <c r="F7" i="24" s="1"/>
  <c r="V6" i="3"/>
  <c r="F6" i="3" s="1"/>
  <c r="D10" i="3"/>
  <c r="D15" i="3"/>
  <c r="D6" i="3"/>
  <c r="D16" i="3"/>
  <c r="V20" i="3"/>
  <c r="F20" i="3" s="1"/>
  <c r="D8" i="3"/>
  <c r="V18" i="3"/>
  <c r="F18" i="3" s="1"/>
  <c r="D14" i="3"/>
  <c r="V12" i="3"/>
  <c r="F12" i="3" s="1"/>
  <c r="D9" i="3"/>
  <c r="V25" i="3"/>
  <c r="F25" i="3" s="1"/>
  <c r="V37" i="3"/>
  <c r="F37" i="3" s="1"/>
  <c r="D11" i="3"/>
  <c r="D12" i="3"/>
  <c r="D17" i="3"/>
  <c r="V27" i="3"/>
  <c r="F27" i="3" s="1"/>
  <c r="D7" i="3"/>
  <c r="V29" i="3"/>
  <c r="F29" i="3" s="1"/>
  <c r="V39" i="3"/>
  <c r="F39" i="3" s="1"/>
  <c r="D30" i="3"/>
  <c r="D26" i="3"/>
  <c r="D28" i="3"/>
  <c r="D34" i="3"/>
  <c r="D32" i="3"/>
  <c r="F46" i="17"/>
  <c r="F13" i="17"/>
  <c r="D46" i="17"/>
  <c r="D8" i="17"/>
  <c r="D27" i="17"/>
  <c r="D38" i="17"/>
  <c r="D40" i="17"/>
  <c r="D10" i="17"/>
  <c r="D33" i="1"/>
  <c r="D29" i="1"/>
  <c r="D45" i="1"/>
  <c r="D25" i="1"/>
  <c r="V44" i="1"/>
  <c r="F44" i="1" s="1"/>
  <c r="D30" i="1"/>
  <c r="V18" i="1"/>
  <c r="F18" i="1" s="1"/>
  <c r="V51" i="1"/>
  <c r="F51" i="1" s="1"/>
  <c r="V16" i="1"/>
  <c r="F16" i="1" s="1"/>
  <c r="V36" i="1"/>
  <c r="F36" i="1" s="1"/>
  <c r="V6" i="1"/>
  <c r="F6" i="1" s="1"/>
  <c r="V14" i="1"/>
  <c r="F14" i="1" s="1"/>
  <c r="D32" i="1"/>
  <c r="D18" i="17"/>
  <c r="V28" i="1"/>
  <c r="F28" i="1" s="1"/>
  <c r="V20" i="1"/>
  <c r="F20" i="1" s="1"/>
  <c r="D51" i="17"/>
  <c r="V26" i="1"/>
  <c r="F26" i="1" s="1"/>
  <c r="V45" i="1"/>
  <c r="F45" i="1" s="1"/>
  <c r="D47" i="1"/>
  <c r="D49" i="17"/>
  <c r="V8" i="1"/>
  <c r="F8" i="1" s="1"/>
  <c r="D26" i="1"/>
  <c r="D31" i="1"/>
  <c r="D44" i="1"/>
  <c r="V38" i="1"/>
  <c r="F38" i="1" s="1"/>
  <c r="D36" i="17"/>
  <c r="D7" i="1"/>
  <c r="D15" i="1"/>
  <c r="D9" i="1"/>
  <c r="D17" i="1"/>
  <c r="D11" i="1"/>
  <c r="D13" i="1"/>
  <c r="D14" i="1"/>
  <c r="V40" i="1"/>
  <c r="F40" i="1" s="1"/>
  <c r="D28" i="1"/>
  <c r="D20" i="17"/>
  <c r="D51" i="10" l="1"/>
  <c r="M51" i="17" s="1"/>
  <c r="D44" i="10"/>
  <c r="D47" i="10"/>
  <c r="M47" i="17" s="1"/>
  <c r="D50" i="10"/>
  <c r="M50" i="17" s="1"/>
  <c r="C50" i="17" s="1"/>
  <c r="D49" i="10"/>
  <c r="M49" i="17" s="1"/>
  <c r="D45" i="10"/>
  <c r="V50" i="10"/>
  <c r="F50" i="10" s="1"/>
  <c r="D48" i="10"/>
  <c r="M48" i="17" s="1"/>
  <c r="V48" i="10"/>
  <c r="F48" i="10" s="1"/>
  <c r="D34" i="10"/>
  <c r="D33" i="10"/>
  <c r="D32" i="10"/>
  <c r="M32" i="17" s="1"/>
  <c r="D31" i="10"/>
  <c r="M31" i="17" s="1"/>
  <c r="D30" i="10"/>
  <c r="M30" i="17" s="1"/>
  <c r="D29" i="10"/>
  <c r="M29" i="17" s="1"/>
  <c r="D27" i="10"/>
  <c r="M27" i="17" s="1"/>
  <c r="D28" i="10"/>
  <c r="D26" i="10"/>
  <c r="D51" i="16"/>
  <c r="R51" i="17" s="1"/>
  <c r="D46" i="16"/>
  <c r="D44" i="16"/>
  <c r="R44" i="17" s="1"/>
  <c r="D50" i="16"/>
  <c r="R50" i="17" s="1"/>
  <c r="D45" i="16"/>
  <c r="R45" i="17" s="1"/>
  <c r="D49" i="16"/>
  <c r="R49" i="17" s="1"/>
  <c r="D48" i="16"/>
  <c r="R48" i="17" s="1"/>
  <c r="D34" i="16"/>
  <c r="D32" i="16"/>
  <c r="D31" i="16"/>
  <c r="D30" i="16"/>
  <c r="D29" i="16"/>
  <c r="D27" i="16"/>
  <c r="D28" i="16"/>
  <c r="D26" i="16"/>
  <c r="D21" i="16"/>
  <c r="R21" i="17" s="1"/>
  <c r="D16" i="16"/>
  <c r="D12" i="16"/>
  <c r="D15" i="16"/>
  <c r="R15" i="17" s="1"/>
  <c r="D20" i="16"/>
  <c r="R20" i="17" s="1"/>
  <c r="V18" i="16"/>
  <c r="F18" i="16" s="1"/>
  <c r="D14" i="16"/>
  <c r="D13" i="16"/>
  <c r="R13" i="17" s="1"/>
  <c r="D17" i="16"/>
  <c r="R17" i="17" s="1"/>
  <c r="D18" i="16"/>
  <c r="R18" i="17" s="1"/>
  <c r="D6" i="16"/>
  <c r="D8" i="16"/>
  <c r="R8" i="17" s="1"/>
  <c r="D11" i="16"/>
  <c r="R11" i="17" s="1"/>
  <c r="D7" i="16"/>
  <c r="D9" i="16"/>
  <c r="D48" i="15"/>
  <c r="Q49" i="17" s="1"/>
  <c r="D51" i="15"/>
  <c r="Q51" i="17" s="1"/>
  <c r="D45" i="15"/>
  <c r="D50" i="15"/>
  <c r="D44" i="15"/>
  <c r="Q44" i="17" s="1"/>
  <c r="D46" i="15"/>
  <c r="D47" i="15"/>
  <c r="D49" i="15"/>
  <c r="Q50" i="17" s="1"/>
  <c r="D19" i="15"/>
  <c r="Q19" i="17" s="1"/>
  <c r="D20" i="15"/>
  <c r="Q20" i="17" s="1"/>
  <c r="D7" i="15"/>
  <c r="D18" i="15"/>
  <c r="Q18" i="17" s="1"/>
  <c r="D17" i="15"/>
  <c r="D6" i="15"/>
  <c r="Q6" i="17" s="1"/>
  <c r="D16" i="15"/>
  <c r="Q16" i="17" s="1"/>
  <c r="D10" i="15"/>
  <c r="Q10" i="17" s="1"/>
  <c r="D8" i="15"/>
  <c r="D15" i="15"/>
  <c r="Q15" i="17" s="1"/>
  <c r="D11" i="15"/>
  <c r="Q11" i="17" s="1"/>
  <c r="D14" i="15"/>
  <c r="Q14" i="17" s="1"/>
  <c r="D9" i="15"/>
  <c r="D12" i="15"/>
  <c r="Q12" i="17" s="1"/>
  <c r="D13" i="15"/>
  <c r="Q13" i="17" s="1"/>
  <c r="D33" i="11"/>
  <c r="D34" i="11"/>
  <c r="D30" i="11"/>
  <c r="N30" i="17" s="1"/>
  <c r="D31" i="11"/>
  <c r="N31" i="17" s="1"/>
  <c r="D29" i="11"/>
  <c r="N29" i="17" s="1"/>
  <c r="D26" i="11"/>
  <c r="N26" i="17" s="1"/>
  <c r="D32" i="11"/>
  <c r="N32" i="17" s="1"/>
  <c r="D28" i="11"/>
  <c r="V28" i="11"/>
  <c r="F28" i="11" s="1"/>
  <c r="D25" i="11"/>
  <c r="D19" i="11"/>
  <c r="D6" i="11"/>
  <c r="N6" i="17" s="1"/>
  <c r="D20" i="11"/>
  <c r="N20" i="17" s="1"/>
  <c r="D18" i="11"/>
  <c r="A14" i="11" s="1"/>
  <c r="D51" i="11"/>
  <c r="N51" i="17" s="1"/>
  <c r="V51" i="11"/>
  <c r="F51" i="11" s="1"/>
  <c r="E51" i="11"/>
  <c r="D49" i="11"/>
  <c r="N49" i="17" s="1"/>
  <c r="D50" i="11"/>
  <c r="N50" i="17" s="1"/>
  <c r="D44" i="11"/>
  <c r="D47" i="11"/>
  <c r="N47" i="17" s="1"/>
  <c r="D45" i="11"/>
  <c r="N45" i="17" s="1"/>
  <c r="D46" i="11"/>
  <c r="D21" i="14"/>
  <c r="D20" i="14"/>
  <c r="D19" i="14"/>
  <c r="P19" i="17" s="1"/>
  <c r="D18" i="14"/>
  <c r="P18" i="17" s="1"/>
  <c r="D17" i="14"/>
  <c r="D16" i="14"/>
  <c r="P16" i="17" s="1"/>
  <c r="D15" i="14"/>
  <c r="D11" i="14"/>
  <c r="P11" i="17" s="1"/>
  <c r="D14" i="14"/>
  <c r="D7" i="14"/>
  <c r="D6" i="14"/>
  <c r="D9" i="14"/>
  <c r="P9" i="17" s="1"/>
  <c r="D13" i="14"/>
  <c r="D12" i="14"/>
  <c r="D8" i="14"/>
  <c r="D34" i="14"/>
  <c r="D33" i="14"/>
  <c r="D32" i="14"/>
  <c r="D31" i="14"/>
  <c r="D30" i="14"/>
  <c r="D29" i="14"/>
  <c r="P29" i="17" s="1"/>
  <c r="D28" i="14"/>
  <c r="D27" i="14"/>
  <c r="P27" i="17" s="1"/>
  <c r="D25" i="14"/>
  <c r="J32" i="17"/>
  <c r="J33" i="17"/>
  <c r="V50" i="7"/>
  <c r="F50" i="7" s="1"/>
  <c r="J21" i="17"/>
  <c r="V20" i="7"/>
  <c r="F20" i="7" s="1"/>
  <c r="J20" i="17"/>
  <c r="J19" i="17"/>
  <c r="J17" i="17"/>
  <c r="V19" i="7"/>
  <c r="F19" i="7" s="1"/>
  <c r="J18" i="17"/>
  <c r="J9" i="17"/>
  <c r="J11" i="17"/>
  <c r="J13" i="17"/>
  <c r="J7" i="17"/>
  <c r="J16" i="17"/>
  <c r="J12" i="17"/>
  <c r="J15" i="17"/>
  <c r="A13" i="1"/>
  <c r="A12" i="24"/>
  <c r="V49" i="11"/>
  <c r="F49" i="11" s="1"/>
  <c r="V38" i="20"/>
  <c r="F38" i="20" s="1"/>
  <c r="V18" i="14"/>
  <c r="F18" i="14" s="1"/>
  <c r="V38" i="13"/>
  <c r="F38" i="13" s="1"/>
  <c r="V35" i="7"/>
  <c r="F35" i="7" s="1"/>
  <c r="A7" i="25"/>
  <c r="A15" i="25"/>
  <c r="A6" i="25"/>
  <c r="V20" i="5"/>
  <c r="F20" i="5" s="1"/>
  <c r="V49" i="14"/>
  <c r="F49" i="14" s="1"/>
  <c r="E7" i="7"/>
  <c r="V7" i="7"/>
  <c r="F7" i="7" s="1"/>
  <c r="V18" i="11"/>
  <c r="F18" i="11" s="1"/>
  <c r="E35" i="5"/>
  <c r="V35" i="5"/>
  <c r="F35" i="5" s="1"/>
  <c r="V21" i="11"/>
  <c r="F21" i="11" s="1"/>
  <c r="E18" i="7"/>
  <c r="V18" i="7"/>
  <c r="F18" i="7" s="1"/>
  <c r="A16" i="25"/>
  <c r="A20" i="25"/>
  <c r="A9" i="25"/>
  <c r="V51" i="10"/>
  <c r="F51" i="10" s="1"/>
  <c r="V37" i="16"/>
  <c r="F37" i="16" s="1"/>
  <c r="N21" i="17"/>
  <c r="D49" i="8"/>
  <c r="K49" i="17" s="1"/>
  <c r="E39" i="10"/>
  <c r="V39" i="10"/>
  <c r="F39" i="10" s="1"/>
  <c r="A13" i="20"/>
  <c r="A11" i="20"/>
  <c r="V35" i="15"/>
  <c r="F35" i="15" s="1"/>
  <c r="V39" i="15"/>
  <c r="F39" i="15" s="1"/>
  <c r="V49" i="5"/>
  <c r="F49" i="5" s="1"/>
  <c r="V37" i="15"/>
  <c r="F37" i="15" s="1"/>
  <c r="V35" i="14"/>
  <c r="F35" i="14" s="1"/>
  <c r="A17" i="25"/>
  <c r="A18" i="25"/>
  <c r="A12" i="25"/>
  <c r="A10" i="25"/>
  <c r="E49" i="8"/>
  <c r="V49" i="8"/>
  <c r="F49" i="8" s="1"/>
  <c r="V51" i="7"/>
  <c r="F51" i="7" s="1"/>
  <c r="V48" i="14"/>
  <c r="F48" i="14" s="1"/>
  <c r="A19" i="25"/>
  <c r="P21" i="17"/>
  <c r="A46" i="14"/>
  <c r="V18" i="10"/>
  <c r="F18" i="10" s="1"/>
  <c r="V21" i="13"/>
  <c r="F21" i="13" s="1"/>
  <c r="V19" i="11"/>
  <c r="F19" i="11" s="1"/>
  <c r="V35" i="11"/>
  <c r="F35" i="11" s="1"/>
  <c r="A11" i="25"/>
  <c r="A8" i="25"/>
  <c r="A13" i="25"/>
  <c r="E49" i="13"/>
  <c r="V49" i="13"/>
  <c r="F49" i="13" s="1"/>
  <c r="T7" i="17"/>
  <c r="T15" i="17"/>
  <c r="T14" i="17"/>
  <c r="T16" i="17"/>
  <c r="T20" i="17"/>
  <c r="T9" i="17"/>
  <c r="T18" i="17"/>
  <c r="T12" i="17"/>
  <c r="T10" i="17"/>
  <c r="T21" i="17"/>
  <c r="T11" i="17"/>
  <c r="T8" i="17"/>
  <c r="P20" i="17"/>
  <c r="Q7" i="17"/>
  <c r="S20" i="17"/>
  <c r="A20" i="20"/>
  <c r="S6" i="17"/>
  <c r="A6" i="20"/>
  <c r="A9" i="20"/>
  <c r="A8" i="20"/>
  <c r="A10" i="20"/>
  <c r="A14" i="20"/>
  <c r="S19" i="17"/>
  <c r="A19" i="20"/>
  <c r="A16" i="20"/>
  <c r="A17" i="20"/>
  <c r="S18" i="17"/>
  <c r="A18" i="20"/>
  <c r="A12" i="20"/>
  <c r="A7" i="20"/>
  <c r="A15" i="20"/>
  <c r="S21" i="17"/>
  <c r="A21" i="20"/>
  <c r="A7" i="24"/>
  <c r="A14" i="24"/>
  <c r="A20" i="24"/>
  <c r="A6" i="24"/>
  <c r="A15" i="24"/>
  <c r="A21" i="24"/>
  <c r="A10" i="24"/>
  <c r="A8" i="24"/>
  <c r="A17" i="24"/>
  <c r="A19" i="24"/>
  <c r="A13" i="24"/>
  <c r="A9" i="24"/>
  <c r="A16" i="24"/>
  <c r="A11" i="24"/>
  <c r="A18" i="24"/>
  <c r="A13" i="3"/>
  <c r="A9" i="3"/>
  <c r="A12" i="3"/>
  <c r="A15" i="3"/>
  <c r="A7" i="3"/>
  <c r="A11" i="3"/>
  <c r="A10" i="3"/>
  <c r="A20" i="3"/>
  <c r="A16" i="3"/>
  <c r="A21" i="3"/>
  <c r="A8" i="3"/>
  <c r="A14" i="3"/>
  <c r="A17" i="3"/>
  <c r="A6" i="3"/>
  <c r="F19" i="17"/>
  <c r="A19" i="3"/>
  <c r="A18" i="3"/>
  <c r="A15" i="1"/>
  <c r="D19" i="17"/>
  <c r="A19" i="1"/>
  <c r="A20" i="1"/>
  <c r="A11" i="1"/>
  <c r="A7" i="1"/>
  <c r="A16" i="1"/>
  <c r="A18" i="1"/>
  <c r="A17" i="1"/>
  <c r="A12" i="1"/>
  <c r="A21" i="1"/>
  <c r="A10" i="1"/>
  <c r="A14" i="1"/>
  <c r="A9" i="1"/>
  <c r="A6" i="1"/>
  <c r="A8" i="1"/>
  <c r="N19" i="17"/>
  <c r="D18" i="13"/>
  <c r="A15" i="13" s="1"/>
  <c r="D20" i="13"/>
  <c r="D21" i="13"/>
  <c r="O20" i="17"/>
  <c r="O19" i="17"/>
  <c r="O18" i="17"/>
  <c r="D21" i="9"/>
  <c r="L22" i="17"/>
  <c r="D6" i="9"/>
  <c r="D20" i="9"/>
  <c r="V19" i="9"/>
  <c r="F19" i="9" s="1"/>
  <c r="D19" i="9"/>
  <c r="D18" i="9"/>
  <c r="D17" i="9"/>
  <c r="D16" i="9"/>
  <c r="D13" i="9"/>
  <c r="D15" i="9"/>
  <c r="D14" i="9"/>
  <c r="D11" i="9"/>
  <c r="D12" i="9"/>
  <c r="D10" i="9"/>
  <c r="D7" i="9"/>
  <c r="D8" i="9"/>
  <c r="D9" i="9"/>
  <c r="D9" i="5"/>
  <c r="H22" i="17"/>
  <c r="D34" i="5"/>
  <c r="D33" i="5"/>
  <c r="D30" i="5"/>
  <c r="D32" i="5"/>
  <c r="H32" i="17" s="1"/>
  <c r="D26" i="5"/>
  <c r="D25" i="5"/>
  <c r="D27" i="5"/>
  <c r="D29" i="5"/>
  <c r="D17" i="5"/>
  <c r="D7" i="5"/>
  <c r="D10" i="5"/>
  <c r="D20" i="5"/>
  <c r="D13" i="5"/>
  <c r="D14" i="5"/>
  <c r="D16" i="5"/>
  <c r="D12" i="5"/>
  <c r="D15" i="5"/>
  <c r="D8" i="5"/>
  <c r="D11" i="5"/>
  <c r="D6" i="5"/>
  <c r="D19" i="5"/>
  <c r="D18" i="5"/>
  <c r="A18" i="5" s="1"/>
  <c r="V18" i="5"/>
  <c r="F18" i="5" s="1"/>
  <c r="V19" i="20"/>
  <c r="F19" i="20" s="1"/>
  <c r="V16" i="20"/>
  <c r="F16" i="20" s="1"/>
  <c r="D22" i="17"/>
  <c r="D21" i="17"/>
  <c r="D16" i="17"/>
  <c r="D12" i="17"/>
  <c r="D6" i="17"/>
  <c r="D50" i="20"/>
  <c r="S50" i="17" s="1"/>
  <c r="D49" i="20"/>
  <c r="S49" i="17" s="1"/>
  <c r="V47" i="20"/>
  <c r="F47" i="20" s="1"/>
  <c r="D47" i="20"/>
  <c r="S47" i="17" s="1"/>
  <c r="D44" i="20"/>
  <c r="A48" i="3"/>
  <c r="A50" i="3"/>
  <c r="A46" i="3"/>
  <c r="F22" i="17"/>
  <c r="F21" i="17"/>
  <c r="D51" i="13"/>
  <c r="O51" i="17" s="1"/>
  <c r="D44" i="13"/>
  <c r="D49" i="13"/>
  <c r="O49" i="17" s="1"/>
  <c r="D46" i="13"/>
  <c r="O46" i="17" s="1"/>
  <c r="D48" i="13"/>
  <c r="O48" i="17" s="1"/>
  <c r="D45" i="13"/>
  <c r="D47" i="13"/>
  <c r="D32" i="13"/>
  <c r="O32" i="17" s="1"/>
  <c r="D34" i="13"/>
  <c r="O34" i="17" s="1"/>
  <c r="D33" i="13"/>
  <c r="O33" i="17" s="1"/>
  <c r="D29" i="13"/>
  <c r="O29" i="17" s="1"/>
  <c r="D28" i="13"/>
  <c r="O28" i="17" s="1"/>
  <c r="D31" i="13"/>
  <c r="O31" i="17" s="1"/>
  <c r="D30" i="13"/>
  <c r="O30" i="17" s="1"/>
  <c r="D27" i="13"/>
  <c r="O27" i="17" s="1"/>
  <c r="D26" i="13"/>
  <c r="O26" i="17" s="1"/>
  <c r="O25" i="17"/>
  <c r="V18" i="13"/>
  <c r="F18" i="13" s="1"/>
  <c r="D34" i="6"/>
  <c r="D28" i="6"/>
  <c r="D30" i="6"/>
  <c r="I30" i="17" s="1"/>
  <c r="D31" i="6"/>
  <c r="I31" i="17" s="1"/>
  <c r="D29" i="6"/>
  <c r="I29" i="17" s="1"/>
  <c r="D32" i="6"/>
  <c r="I32" i="17" s="1"/>
  <c r="D26" i="6"/>
  <c r="I26" i="17" s="1"/>
  <c r="I22" i="17"/>
  <c r="D21" i="6"/>
  <c r="D9" i="6"/>
  <c r="D20" i="6"/>
  <c r="D16" i="6"/>
  <c r="D11" i="6"/>
  <c r="D14" i="6"/>
  <c r="D6" i="6"/>
  <c r="D10" i="6"/>
  <c r="D8" i="6"/>
  <c r="D12" i="6"/>
  <c r="D19" i="6"/>
  <c r="D17" i="6"/>
  <c r="D7" i="6"/>
  <c r="D13" i="6"/>
  <c r="D15" i="6"/>
  <c r="D18" i="6"/>
  <c r="D25" i="20"/>
  <c r="D29" i="20"/>
  <c r="D34" i="20"/>
  <c r="S34" i="17" s="1"/>
  <c r="D33" i="20"/>
  <c r="S33" i="17" s="1"/>
  <c r="D28" i="20"/>
  <c r="S28" i="17" s="1"/>
  <c r="D32" i="20"/>
  <c r="D31" i="20"/>
  <c r="D7" i="8"/>
  <c r="D20" i="8"/>
  <c r="D21" i="8"/>
  <c r="D19" i="8"/>
  <c r="D18" i="8"/>
  <c r="D17" i="8"/>
  <c r="D16" i="8"/>
  <c r="D15" i="8"/>
  <c r="V14" i="8"/>
  <c r="F14" i="8" s="1"/>
  <c r="E14" i="8"/>
  <c r="D14" i="8"/>
  <c r="D13" i="8"/>
  <c r="V12" i="8"/>
  <c r="F12" i="8" s="1"/>
  <c r="D12" i="8"/>
  <c r="D11" i="8"/>
  <c r="D10" i="8"/>
  <c r="V10" i="8"/>
  <c r="F10" i="8" s="1"/>
  <c r="E10" i="8"/>
  <c r="D6" i="8"/>
  <c r="V9" i="8"/>
  <c r="F9" i="8" s="1"/>
  <c r="D9" i="8"/>
  <c r="A9" i="8" s="1"/>
  <c r="D8" i="8"/>
  <c r="V8" i="8"/>
  <c r="F8" i="8" s="1"/>
  <c r="E8" i="8"/>
  <c r="T17" i="17"/>
  <c r="K19" i="17"/>
  <c r="F17" i="17"/>
  <c r="V15" i="8"/>
  <c r="F15" i="8" s="1"/>
  <c r="V11" i="8"/>
  <c r="F11" i="8" s="1"/>
  <c r="V7" i="8"/>
  <c r="F7" i="8" s="1"/>
  <c r="V13" i="8"/>
  <c r="F13" i="8" s="1"/>
  <c r="A48" i="6"/>
  <c r="V20" i="20"/>
  <c r="F20" i="20" s="1"/>
  <c r="V37" i="10"/>
  <c r="F37" i="10" s="1"/>
  <c r="V51" i="13"/>
  <c r="F51" i="13" s="1"/>
  <c r="V36" i="8"/>
  <c r="F36" i="8" s="1"/>
  <c r="V49" i="10"/>
  <c r="F49" i="10" s="1"/>
  <c r="V48" i="5"/>
  <c r="F48" i="5" s="1"/>
  <c r="V20" i="16"/>
  <c r="F20" i="16" s="1"/>
  <c r="V39" i="5"/>
  <c r="F39" i="5" s="1"/>
  <c r="V21" i="10"/>
  <c r="F21" i="10" s="1"/>
  <c r="V39" i="11"/>
  <c r="F39" i="11" s="1"/>
  <c r="V36" i="13"/>
  <c r="F36" i="13" s="1"/>
  <c r="V48" i="20"/>
  <c r="F48" i="20" s="1"/>
  <c r="V36" i="14"/>
  <c r="F36" i="14" s="1"/>
  <c r="V40" i="5"/>
  <c r="F40" i="5" s="1"/>
  <c r="V51" i="6"/>
  <c r="F51" i="6" s="1"/>
  <c r="V21" i="20"/>
  <c r="F21" i="20" s="1"/>
  <c r="V19" i="6"/>
  <c r="F19" i="6" s="1"/>
  <c r="V38" i="15"/>
  <c r="F38" i="15" s="1"/>
  <c r="V49" i="20"/>
  <c r="F49" i="20" s="1"/>
  <c r="V18" i="6"/>
  <c r="F18" i="6" s="1"/>
  <c r="V36" i="15"/>
  <c r="F36" i="15" s="1"/>
  <c r="V37" i="5"/>
  <c r="F37" i="5" s="1"/>
  <c r="A28" i="25"/>
  <c r="A33" i="25"/>
  <c r="A34" i="25"/>
  <c r="A45" i="14"/>
  <c r="A44" i="14"/>
  <c r="P45" i="17"/>
  <c r="A49" i="14"/>
  <c r="A48" i="14"/>
  <c r="A50" i="14"/>
  <c r="A47" i="14"/>
  <c r="A51" i="14"/>
  <c r="P34" i="17"/>
  <c r="P33" i="17"/>
  <c r="P28" i="17"/>
  <c r="P31" i="17"/>
  <c r="P30" i="17"/>
  <c r="P26" i="17"/>
  <c r="P32" i="17"/>
  <c r="P6" i="17"/>
  <c r="P17" i="17"/>
  <c r="P13" i="17"/>
  <c r="P15" i="17"/>
  <c r="P14" i="17"/>
  <c r="P12" i="17"/>
  <c r="P8" i="17"/>
  <c r="P10" i="17"/>
  <c r="N44" i="17"/>
  <c r="N34" i="17"/>
  <c r="N28" i="17"/>
  <c r="N27" i="17"/>
  <c r="N33" i="17"/>
  <c r="N7" i="17"/>
  <c r="N13" i="17"/>
  <c r="N14" i="17"/>
  <c r="N11" i="17"/>
  <c r="N16" i="17"/>
  <c r="N8" i="17"/>
  <c r="N17" i="17"/>
  <c r="N12" i="17"/>
  <c r="N15" i="17"/>
  <c r="N10" i="17"/>
  <c r="N9" i="17"/>
  <c r="M45" i="17"/>
  <c r="M44" i="17"/>
  <c r="M25" i="17"/>
  <c r="M33" i="17"/>
  <c r="M34" i="17"/>
  <c r="A10" i="10"/>
  <c r="M10" i="17"/>
  <c r="M16" i="17"/>
  <c r="A16" i="10"/>
  <c r="A8" i="10"/>
  <c r="M8" i="17"/>
  <c r="M14" i="17"/>
  <c r="A14" i="10"/>
  <c r="M9" i="17"/>
  <c r="A9" i="10"/>
  <c r="A12" i="10"/>
  <c r="M12" i="17"/>
  <c r="M7" i="17"/>
  <c r="A7" i="10"/>
  <c r="A20" i="10"/>
  <c r="A19" i="10"/>
  <c r="A6" i="10"/>
  <c r="M6" i="17"/>
  <c r="A18" i="10"/>
  <c r="A21" i="10"/>
  <c r="M13" i="17"/>
  <c r="A13" i="10"/>
  <c r="A15" i="10"/>
  <c r="M15" i="17"/>
  <c r="A11" i="10"/>
  <c r="A17" i="10"/>
  <c r="M17" i="17"/>
  <c r="K46" i="17"/>
  <c r="A46" i="8"/>
  <c r="A47" i="8"/>
  <c r="K47" i="17"/>
  <c r="A44" i="8"/>
  <c r="K44" i="17"/>
  <c r="A51" i="8"/>
  <c r="A48" i="8"/>
  <c r="A50" i="8"/>
  <c r="A49" i="8"/>
  <c r="K45" i="17"/>
  <c r="A45" i="8"/>
  <c r="K28" i="17"/>
  <c r="A28" i="8"/>
  <c r="K32" i="17"/>
  <c r="A32" i="8"/>
  <c r="K25" i="17"/>
  <c r="A40" i="8"/>
  <c r="A39" i="8"/>
  <c r="A25" i="8"/>
  <c r="A36" i="8"/>
  <c r="A35" i="8"/>
  <c r="A37" i="8"/>
  <c r="A38" i="8"/>
  <c r="A34" i="8"/>
  <c r="K34" i="17"/>
  <c r="A26" i="8"/>
  <c r="K26" i="17"/>
  <c r="A29" i="8"/>
  <c r="K29" i="17"/>
  <c r="K33" i="17"/>
  <c r="A33" i="8"/>
  <c r="K31" i="17"/>
  <c r="A31" i="8"/>
  <c r="K30" i="17"/>
  <c r="A30" i="8"/>
  <c r="K27" i="17"/>
  <c r="A27" i="8"/>
  <c r="O45" i="17"/>
  <c r="O47" i="17"/>
  <c r="O44" i="17"/>
  <c r="A37" i="13"/>
  <c r="O17" i="17"/>
  <c r="O7" i="17"/>
  <c r="O15" i="17"/>
  <c r="O8" i="17"/>
  <c r="O11" i="17"/>
  <c r="O13" i="17"/>
  <c r="O12" i="17"/>
  <c r="O9" i="17"/>
  <c r="O6" i="17"/>
  <c r="O16" i="17"/>
  <c r="O14" i="17"/>
  <c r="O10" i="17"/>
  <c r="R46" i="17"/>
  <c r="R47" i="17"/>
  <c r="R31" i="17"/>
  <c r="R29" i="17"/>
  <c r="R25" i="17"/>
  <c r="R32" i="17"/>
  <c r="R34" i="17"/>
  <c r="R27" i="17"/>
  <c r="R33" i="17"/>
  <c r="R12" i="17"/>
  <c r="R9" i="17"/>
  <c r="R10" i="17"/>
  <c r="R16" i="17"/>
  <c r="R14" i="17"/>
  <c r="R6" i="17"/>
  <c r="Q47" i="17"/>
  <c r="Q48" i="17"/>
  <c r="Q45" i="17"/>
  <c r="Q28" i="17"/>
  <c r="A28" i="15"/>
  <c r="A32" i="15"/>
  <c r="Q32" i="17"/>
  <c r="Q31" i="17"/>
  <c r="A31" i="15"/>
  <c r="A33" i="15"/>
  <c r="Q33" i="17"/>
  <c r="A37" i="15"/>
  <c r="Q26" i="17"/>
  <c r="A26" i="15"/>
  <c r="A38" i="15"/>
  <c r="A30" i="15"/>
  <c r="Q30" i="17"/>
  <c r="A25" i="15"/>
  <c r="A35" i="15"/>
  <c r="Q34" i="17"/>
  <c r="A34" i="15"/>
  <c r="A40" i="15"/>
  <c r="Q27" i="17"/>
  <c r="A27" i="15"/>
  <c r="A29" i="15"/>
  <c r="Q29" i="17"/>
  <c r="A36" i="15"/>
  <c r="A39" i="15"/>
  <c r="Q17" i="17"/>
  <c r="Q8" i="17"/>
  <c r="S46" i="17"/>
  <c r="S45" i="17"/>
  <c r="S30" i="17"/>
  <c r="S25" i="17"/>
  <c r="S29" i="17"/>
  <c r="S26" i="17"/>
  <c r="S27" i="17"/>
  <c r="S16" i="17"/>
  <c r="S11" i="17"/>
  <c r="S8" i="17"/>
  <c r="S9" i="17"/>
  <c r="S17" i="17"/>
  <c r="S12" i="17"/>
  <c r="S10" i="17"/>
  <c r="S14" i="17"/>
  <c r="S13" i="17"/>
  <c r="S7" i="17"/>
  <c r="S15" i="17"/>
  <c r="A45" i="6"/>
  <c r="I44" i="17"/>
  <c r="A51" i="6"/>
  <c r="A50" i="6"/>
  <c r="A47" i="6"/>
  <c r="A44" i="6"/>
  <c r="A49" i="6"/>
  <c r="A46" i="6"/>
  <c r="I27" i="17"/>
  <c r="I33" i="17"/>
  <c r="I34" i="17"/>
  <c r="I28" i="17"/>
  <c r="I25" i="17"/>
  <c r="A44" i="9"/>
  <c r="A48" i="9"/>
  <c r="L45" i="17"/>
  <c r="A45" i="9"/>
  <c r="A51" i="9"/>
  <c r="A49" i="9"/>
  <c r="L47" i="17"/>
  <c r="A47" i="9"/>
  <c r="A50" i="9"/>
  <c r="A46" i="9"/>
  <c r="L46" i="17"/>
  <c r="A30" i="9"/>
  <c r="L30" i="17"/>
  <c r="L33" i="17"/>
  <c r="A33" i="9"/>
  <c r="A31" i="9"/>
  <c r="L31" i="17"/>
  <c r="A36" i="9"/>
  <c r="L25" i="17"/>
  <c r="A38" i="9"/>
  <c r="A35" i="9"/>
  <c r="A25" i="9"/>
  <c r="A40" i="9"/>
  <c r="A37" i="9"/>
  <c r="A39" i="9"/>
  <c r="L29" i="17"/>
  <c r="A29" i="9"/>
  <c r="L34" i="17"/>
  <c r="A34" i="9"/>
  <c r="L28" i="17"/>
  <c r="A28" i="9"/>
  <c r="L32" i="17"/>
  <c r="A32" i="9"/>
  <c r="A26" i="9"/>
  <c r="L26" i="17"/>
  <c r="L27" i="17"/>
  <c r="A27" i="9"/>
  <c r="L15" i="17"/>
  <c r="L16" i="17"/>
  <c r="A47" i="24"/>
  <c r="A31" i="24"/>
  <c r="A40" i="24"/>
  <c r="A45" i="7"/>
  <c r="J45" i="17"/>
  <c r="J47" i="17"/>
  <c r="A47" i="7"/>
  <c r="A44" i="7"/>
  <c r="A49" i="7"/>
  <c r="A51" i="7"/>
  <c r="A46" i="7"/>
  <c r="J46" i="17"/>
  <c r="A48" i="7"/>
  <c r="A50" i="7"/>
  <c r="J31" i="17"/>
  <c r="J26" i="17"/>
  <c r="J28" i="17"/>
  <c r="J30" i="17"/>
  <c r="J34" i="17"/>
  <c r="J27" i="17"/>
  <c r="J8" i="17"/>
  <c r="J14" i="17"/>
  <c r="A50" i="5"/>
  <c r="A44" i="5"/>
  <c r="H44" i="17"/>
  <c r="A51" i="5"/>
  <c r="A49" i="5"/>
  <c r="A48" i="5"/>
  <c r="H45" i="17"/>
  <c r="A45" i="5"/>
  <c r="H47" i="17"/>
  <c r="A47" i="5"/>
  <c r="H46" i="17"/>
  <c r="A46" i="5"/>
  <c r="H34" i="17"/>
  <c r="H25" i="17"/>
  <c r="H27" i="17"/>
  <c r="H33" i="17"/>
  <c r="H30" i="17"/>
  <c r="H31" i="17"/>
  <c r="H28" i="17"/>
  <c r="H13" i="17"/>
  <c r="H8" i="17"/>
  <c r="A29" i="3"/>
  <c r="A51" i="1"/>
  <c r="A36" i="1"/>
  <c r="A38" i="1"/>
  <c r="A29" i="25"/>
  <c r="A27" i="25"/>
  <c r="A32" i="25"/>
  <c r="A30" i="25"/>
  <c r="A31" i="25"/>
  <c r="A26" i="25"/>
  <c r="G11" i="17"/>
  <c r="A45" i="24"/>
  <c r="G45" i="17"/>
  <c r="G28" i="17"/>
  <c r="A28" i="24"/>
  <c r="A27" i="24"/>
  <c r="G14" i="17"/>
  <c r="A30" i="24"/>
  <c r="A32" i="24"/>
  <c r="G16" i="17"/>
  <c r="A46" i="24"/>
  <c r="G46" i="17"/>
  <c r="G10" i="17"/>
  <c r="G8" i="17"/>
  <c r="A48" i="24"/>
  <c r="A51" i="24"/>
  <c r="A50" i="24"/>
  <c r="G44" i="17"/>
  <c r="A44" i="24"/>
  <c r="G9" i="17"/>
  <c r="A39" i="24"/>
  <c r="A49" i="24"/>
  <c r="A26" i="24"/>
  <c r="G7" i="17"/>
  <c r="G12" i="17"/>
  <c r="G6" i="17"/>
  <c r="A29" i="24"/>
  <c r="A37" i="24"/>
  <c r="A36" i="24"/>
  <c r="A35" i="24"/>
  <c r="G13" i="17"/>
  <c r="G33" i="17"/>
  <c r="A33" i="24"/>
  <c r="A34" i="24"/>
  <c r="G34" i="17"/>
  <c r="G17" i="17"/>
  <c r="G15" i="17"/>
  <c r="A38" i="24"/>
  <c r="A25" i="24"/>
  <c r="F9" i="17"/>
  <c r="F15" i="17"/>
  <c r="A33" i="3"/>
  <c r="F33" i="17"/>
  <c r="F11" i="17"/>
  <c r="A44" i="3"/>
  <c r="F25" i="17"/>
  <c r="A25" i="3"/>
  <c r="F7" i="17"/>
  <c r="F31" i="17"/>
  <c r="A31" i="3"/>
  <c r="A47" i="3"/>
  <c r="F47" i="17"/>
  <c r="F12" i="17"/>
  <c r="F30" i="17"/>
  <c r="A30" i="3"/>
  <c r="F8" i="17"/>
  <c r="A45" i="3"/>
  <c r="F45" i="17"/>
  <c r="A34" i="3"/>
  <c r="F34" i="17"/>
  <c r="F32" i="17"/>
  <c r="A32" i="3"/>
  <c r="F14" i="17"/>
  <c r="F38" i="17"/>
  <c r="C38" i="17" s="1"/>
  <c r="A38" i="3"/>
  <c r="F28" i="17"/>
  <c r="A28" i="3"/>
  <c r="F37" i="17"/>
  <c r="C37" i="17" s="1"/>
  <c r="A37" i="3"/>
  <c r="F40" i="17"/>
  <c r="C40" i="17" s="1"/>
  <c r="A40" i="3"/>
  <c r="A26" i="3"/>
  <c r="F26" i="17"/>
  <c r="A27" i="3"/>
  <c r="F35" i="17"/>
  <c r="C35" i="17" s="1"/>
  <c r="A35" i="3"/>
  <c r="F6" i="17"/>
  <c r="F20" i="17"/>
  <c r="F51" i="17"/>
  <c r="C51" i="17" s="1"/>
  <c r="A51" i="3"/>
  <c r="F16" i="17"/>
  <c r="F49" i="17"/>
  <c r="A49" i="3"/>
  <c r="F10" i="17"/>
  <c r="A39" i="3"/>
  <c r="F39" i="17"/>
  <c r="C39" i="17" s="1"/>
  <c r="A36" i="3"/>
  <c r="F36" i="17"/>
  <c r="C36" i="17" s="1"/>
  <c r="F18" i="17"/>
  <c r="D14" i="17"/>
  <c r="D44" i="17"/>
  <c r="A48" i="1"/>
  <c r="A44" i="1"/>
  <c r="A50" i="1"/>
  <c r="A39" i="1"/>
  <c r="A35" i="1"/>
  <c r="D25" i="17"/>
  <c r="A25" i="1"/>
  <c r="A37" i="1"/>
  <c r="D9" i="17"/>
  <c r="D13" i="17"/>
  <c r="A28" i="1"/>
  <c r="D28" i="17"/>
  <c r="D7" i="17"/>
  <c r="A31" i="1"/>
  <c r="D31" i="17"/>
  <c r="A49" i="1"/>
  <c r="D32" i="17"/>
  <c r="A32" i="1"/>
  <c r="D45" i="17"/>
  <c r="A45" i="1"/>
  <c r="A33" i="1"/>
  <c r="D33" i="17"/>
  <c r="D15" i="17"/>
  <c r="A34" i="1"/>
  <c r="D11" i="17"/>
  <c r="D17" i="17"/>
  <c r="A26" i="1"/>
  <c r="D26" i="17"/>
  <c r="D47" i="17"/>
  <c r="A47" i="1"/>
  <c r="A30" i="1"/>
  <c r="D30" i="17"/>
  <c r="D29" i="17"/>
  <c r="A29" i="1"/>
  <c r="A40" i="1"/>
  <c r="A27" i="1"/>
  <c r="A46" i="1"/>
  <c r="A28" i="7" l="1"/>
  <c r="A29" i="7"/>
  <c r="A44" i="10"/>
  <c r="A47" i="10"/>
  <c r="A50" i="10"/>
  <c r="A49" i="10"/>
  <c r="A45" i="10"/>
  <c r="A46" i="10"/>
  <c r="A51" i="10"/>
  <c r="A48" i="10"/>
  <c r="A28" i="10"/>
  <c r="M28" i="17"/>
  <c r="A39" i="10"/>
  <c r="A36" i="10"/>
  <c r="A34" i="10"/>
  <c r="A38" i="10"/>
  <c r="A30" i="10"/>
  <c r="A31" i="10"/>
  <c r="M26" i="17"/>
  <c r="A40" i="10"/>
  <c r="A27" i="10"/>
  <c r="A26" i="10"/>
  <c r="A32" i="10"/>
  <c r="A35" i="10"/>
  <c r="A25" i="10"/>
  <c r="A33" i="10"/>
  <c r="A29" i="10"/>
  <c r="A37" i="10"/>
  <c r="A50" i="16"/>
  <c r="A45" i="16"/>
  <c r="A51" i="16"/>
  <c r="A48" i="16"/>
  <c r="A47" i="16"/>
  <c r="A46" i="16"/>
  <c r="A44" i="16"/>
  <c r="A49" i="16"/>
  <c r="A30" i="16"/>
  <c r="A32" i="16"/>
  <c r="R30" i="17"/>
  <c r="C30" i="17" s="1"/>
  <c r="A40" i="16"/>
  <c r="A27" i="16"/>
  <c r="A36" i="16"/>
  <c r="A33" i="16"/>
  <c r="A26" i="16"/>
  <c r="A34" i="16"/>
  <c r="A38" i="16"/>
  <c r="A37" i="16"/>
  <c r="R28" i="17"/>
  <c r="C28" i="17" s="1"/>
  <c r="A28" i="16"/>
  <c r="R26" i="17"/>
  <c r="A25" i="16"/>
  <c r="A29" i="16"/>
  <c r="A31" i="16"/>
  <c r="A35" i="16"/>
  <c r="A39" i="16"/>
  <c r="A17" i="16"/>
  <c r="A21" i="16"/>
  <c r="A15" i="16"/>
  <c r="R7" i="17"/>
  <c r="A16" i="16"/>
  <c r="A10" i="16"/>
  <c r="A12" i="16"/>
  <c r="A18" i="16"/>
  <c r="A9" i="16"/>
  <c r="A11" i="16"/>
  <c r="A6" i="16"/>
  <c r="A20" i="16"/>
  <c r="A14" i="16"/>
  <c r="A7" i="16"/>
  <c r="A13" i="16"/>
  <c r="A19" i="16"/>
  <c r="A8" i="16"/>
  <c r="A50" i="15"/>
  <c r="Q46" i="17"/>
  <c r="A46" i="15"/>
  <c r="A48" i="15"/>
  <c r="A47" i="15"/>
  <c r="A51" i="15"/>
  <c r="A45" i="15"/>
  <c r="A49" i="15"/>
  <c r="A44" i="15"/>
  <c r="A11" i="15"/>
  <c r="A6" i="15"/>
  <c r="A21" i="15"/>
  <c r="Q9" i="17"/>
  <c r="A16" i="15"/>
  <c r="A7" i="15"/>
  <c r="A19" i="15"/>
  <c r="A8" i="15"/>
  <c r="A12" i="15"/>
  <c r="A9" i="15"/>
  <c r="A15" i="15"/>
  <c r="A10" i="15"/>
  <c r="A18" i="15"/>
  <c r="A17" i="15"/>
  <c r="A14" i="15"/>
  <c r="A13" i="15"/>
  <c r="A20" i="15"/>
  <c r="A35" i="11"/>
  <c r="A37" i="11"/>
  <c r="A29" i="11"/>
  <c r="A38" i="11"/>
  <c r="A34" i="11"/>
  <c r="N25" i="17"/>
  <c r="A30" i="11"/>
  <c r="A40" i="11"/>
  <c r="A25" i="11"/>
  <c r="A28" i="11"/>
  <c r="A26" i="11"/>
  <c r="A39" i="11"/>
  <c r="A27" i="11"/>
  <c r="A15" i="11"/>
  <c r="A21" i="11"/>
  <c r="A13" i="11"/>
  <c r="A17" i="11"/>
  <c r="A12" i="11"/>
  <c r="A6" i="11"/>
  <c r="A8" i="11"/>
  <c r="A7" i="11"/>
  <c r="A20" i="11"/>
  <c r="A9" i="11"/>
  <c r="N18" i="17"/>
  <c r="A11" i="11"/>
  <c r="A10" i="11"/>
  <c r="A18" i="11"/>
  <c r="A16" i="11"/>
  <c r="A19" i="11"/>
  <c r="C49" i="17"/>
  <c r="A48" i="11"/>
  <c r="A45" i="11"/>
  <c r="A49" i="11"/>
  <c r="A51" i="11"/>
  <c r="A50" i="11"/>
  <c r="A44" i="11"/>
  <c r="N46" i="17"/>
  <c r="A47" i="11"/>
  <c r="A46" i="11"/>
  <c r="A12" i="14"/>
  <c r="A21" i="14"/>
  <c r="A10" i="14"/>
  <c r="A9" i="14"/>
  <c r="A15" i="14"/>
  <c r="A19" i="14"/>
  <c r="A18" i="14"/>
  <c r="A16" i="14"/>
  <c r="A20" i="14"/>
  <c r="P7" i="17"/>
  <c r="A6" i="14"/>
  <c r="A13" i="14"/>
  <c r="A8" i="14"/>
  <c r="A7" i="14"/>
  <c r="A11" i="14"/>
  <c r="A17" i="14"/>
  <c r="A14" i="14"/>
  <c r="A28" i="14"/>
  <c r="A34" i="14"/>
  <c r="A33" i="14"/>
  <c r="A38" i="14"/>
  <c r="A39" i="14"/>
  <c r="A31" i="14"/>
  <c r="A35" i="14"/>
  <c r="A37" i="14"/>
  <c r="A32" i="14"/>
  <c r="A26" i="14"/>
  <c r="P25" i="17"/>
  <c r="A36" i="14"/>
  <c r="A29" i="14"/>
  <c r="A30" i="14"/>
  <c r="A27" i="14"/>
  <c r="A40" i="14"/>
  <c r="A25" i="14"/>
  <c r="A34" i="7"/>
  <c r="A25" i="7"/>
  <c r="A31" i="7"/>
  <c r="A39" i="7"/>
  <c r="J29" i="17"/>
  <c r="C29" i="17" s="1"/>
  <c r="A36" i="7"/>
  <c r="A26" i="7"/>
  <c r="A33" i="7"/>
  <c r="A38" i="7"/>
  <c r="A35" i="7"/>
  <c r="A32" i="7"/>
  <c r="A37" i="7"/>
  <c r="A27" i="7"/>
  <c r="A30" i="7"/>
  <c r="A40" i="7"/>
  <c r="A9" i="7"/>
  <c r="A8" i="7"/>
  <c r="A11" i="7"/>
  <c r="A14" i="7"/>
  <c r="A7" i="7"/>
  <c r="A10" i="7"/>
  <c r="A21" i="7"/>
  <c r="A16" i="7"/>
  <c r="A17" i="7"/>
  <c r="A15" i="7"/>
  <c r="A18" i="7"/>
  <c r="A6" i="7"/>
  <c r="A20" i="7"/>
  <c r="A13" i="7"/>
  <c r="J10" i="17"/>
  <c r="A12" i="7"/>
  <c r="A19" i="7"/>
  <c r="A21" i="13"/>
  <c r="A19" i="13"/>
  <c r="A8" i="13"/>
  <c r="A17" i="13"/>
  <c r="A13" i="13"/>
  <c r="A18" i="8"/>
  <c r="A7" i="8"/>
  <c r="K7" i="17"/>
  <c r="A10" i="8"/>
  <c r="A13" i="8"/>
  <c r="A15" i="8"/>
  <c r="A19" i="8"/>
  <c r="A6" i="8"/>
  <c r="A11" i="8"/>
  <c r="A14" i="8"/>
  <c r="A16" i="8"/>
  <c r="A21" i="8"/>
  <c r="A8" i="8"/>
  <c r="A12" i="8"/>
  <c r="K17" i="17"/>
  <c r="A17" i="8"/>
  <c r="A20" i="8"/>
  <c r="A16" i="13"/>
  <c r="A7" i="13"/>
  <c r="A20" i="13"/>
  <c r="A10" i="13"/>
  <c r="A11" i="13"/>
  <c r="O21" i="17"/>
  <c r="A18" i="13"/>
  <c r="A12" i="13"/>
  <c r="A14" i="13"/>
  <c r="A9" i="13"/>
  <c r="A6" i="13"/>
  <c r="I17" i="17"/>
  <c r="A17" i="6"/>
  <c r="I10" i="17"/>
  <c r="A10" i="6"/>
  <c r="I16" i="17"/>
  <c r="A16" i="6"/>
  <c r="A15" i="6"/>
  <c r="I19" i="17"/>
  <c r="A19" i="6"/>
  <c r="A6" i="6"/>
  <c r="A20" i="6"/>
  <c r="I13" i="17"/>
  <c r="A13" i="6"/>
  <c r="A12" i="6"/>
  <c r="I14" i="17"/>
  <c r="A14" i="6"/>
  <c r="I9" i="17"/>
  <c r="A9" i="6"/>
  <c r="I18" i="17"/>
  <c r="A18" i="6"/>
  <c r="I7" i="17"/>
  <c r="A7" i="6"/>
  <c r="I8" i="17"/>
  <c r="A8" i="6"/>
  <c r="I11" i="17"/>
  <c r="A11" i="6"/>
  <c r="A21" i="6"/>
  <c r="L9" i="17"/>
  <c r="A9" i="9"/>
  <c r="L12" i="17"/>
  <c r="A12" i="9"/>
  <c r="L13" i="17"/>
  <c r="A13" i="9"/>
  <c r="L19" i="17"/>
  <c r="A19" i="9"/>
  <c r="A8" i="9"/>
  <c r="L11" i="17"/>
  <c r="A11" i="9"/>
  <c r="A16" i="9"/>
  <c r="L21" i="17"/>
  <c r="A21" i="9"/>
  <c r="A7" i="9"/>
  <c r="A14" i="9"/>
  <c r="L17" i="17"/>
  <c r="A17" i="9"/>
  <c r="L20" i="17"/>
  <c r="A20" i="9"/>
  <c r="L8" i="17"/>
  <c r="L10" i="17"/>
  <c r="A10" i="9"/>
  <c r="A15" i="9"/>
  <c r="L18" i="17"/>
  <c r="A18" i="9"/>
  <c r="L6" i="17"/>
  <c r="A6" i="9"/>
  <c r="A8" i="5"/>
  <c r="H14" i="17"/>
  <c r="A14" i="5"/>
  <c r="A7" i="5"/>
  <c r="A9" i="5"/>
  <c r="A19" i="5"/>
  <c r="H15" i="17"/>
  <c r="A15" i="5"/>
  <c r="A13" i="5"/>
  <c r="H17" i="17"/>
  <c r="A17" i="5"/>
  <c r="H7" i="17"/>
  <c r="H6" i="17"/>
  <c r="A6" i="5"/>
  <c r="A12" i="5"/>
  <c r="A20" i="5"/>
  <c r="A21" i="5"/>
  <c r="H9" i="17"/>
  <c r="A11" i="5"/>
  <c r="H16" i="17"/>
  <c r="A16" i="5"/>
  <c r="H10" i="17"/>
  <c r="A10" i="5"/>
  <c r="L14" i="17"/>
  <c r="L7" i="17"/>
  <c r="A40" i="5"/>
  <c r="H26" i="17"/>
  <c r="A29" i="5"/>
  <c r="A35" i="5"/>
  <c r="A28" i="5"/>
  <c r="A39" i="5"/>
  <c r="A33" i="5"/>
  <c r="A37" i="5"/>
  <c r="A36" i="5"/>
  <c r="A30" i="5"/>
  <c r="A32" i="5"/>
  <c r="A27" i="5"/>
  <c r="A25" i="5"/>
  <c r="A34" i="5"/>
  <c r="A31" i="5"/>
  <c r="A26" i="5"/>
  <c r="A38" i="5"/>
  <c r="H29" i="17"/>
  <c r="H21" i="17"/>
  <c r="H18" i="17"/>
  <c r="H20" i="17"/>
  <c r="H12" i="17"/>
  <c r="H11" i="17"/>
  <c r="H19" i="17"/>
  <c r="A51" i="20"/>
  <c r="A49" i="20"/>
  <c r="S44" i="17"/>
  <c r="A47" i="20"/>
  <c r="A46" i="20"/>
  <c r="A45" i="20"/>
  <c r="A48" i="20"/>
  <c r="A50" i="20"/>
  <c r="A44" i="20"/>
  <c r="A48" i="13"/>
  <c r="A46" i="13"/>
  <c r="A45" i="13"/>
  <c r="A51" i="13"/>
  <c r="A47" i="13"/>
  <c r="C48" i="17"/>
  <c r="A50" i="13"/>
  <c r="A49" i="13"/>
  <c r="A44" i="13"/>
  <c r="A40" i="13"/>
  <c r="A26" i="13"/>
  <c r="A33" i="13"/>
  <c r="A31" i="13"/>
  <c r="A30" i="13"/>
  <c r="A35" i="13"/>
  <c r="A34" i="13"/>
  <c r="A27" i="13"/>
  <c r="A28" i="13"/>
  <c r="A29" i="13"/>
  <c r="A39" i="13"/>
  <c r="A32" i="13"/>
  <c r="A36" i="13"/>
  <c r="A38" i="13"/>
  <c r="A25" i="13"/>
  <c r="A30" i="6"/>
  <c r="A27" i="6"/>
  <c r="A37" i="6"/>
  <c r="A35" i="6"/>
  <c r="A40" i="6"/>
  <c r="A34" i="6"/>
  <c r="A39" i="6"/>
  <c r="A38" i="6"/>
  <c r="A28" i="6"/>
  <c r="A33" i="6"/>
  <c r="A26" i="6"/>
  <c r="A36" i="6"/>
  <c r="A25" i="6"/>
  <c r="A31" i="6"/>
  <c r="A32" i="6"/>
  <c r="A29" i="6"/>
  <c r="K8" i="17"/>
  <c r="K9" i="17"/>
  <c r="K18" i="17"/>
  <c r="K10" i="17"/>
  <c r="K13" i="17"/>
  <c r="K15" i="17"/>
  <c r="K6" i="17"/>
  <c r="K14" i="17"/>
  <c r="K16" i="17"/>
  <c r="C16" i="17" s="1"/>
  <c r="I21" i="17"/>
  <c r="I20" i="17"/>
  <c r="I12" i="17"/>
  <c r="I15" i="17"/>
  <c r="I6" i="17"/>
  <c r="A25" i="20"/>
  <c r="S31" i="17"/>
  <c r="A28" i="20"/>
  <c r="S32" i="17"/>
  <c r="A40" i="20"/>
  <c r="A29" i="20"/>
  <c r="A30" i="20"/>
  <c r="A27" i="20"/>
  <c r="A26" i="20"/>
  <c r="A33" i="20"/>
  <c r="A39" i="20"/>
  <c r="A36" i="20"/>
  <c r="A32" i="20"/>
  <c r="A38" i="20"/>
  <c r="A31" i="20"/>
  <c r="A34" i="20"/>
  <c r="A35" i="20"/>
  <c r="A37" i="20"/>
  <c r="K20" i="17"/>
  <c r="K22" i="17"/>
  <c r="C22" i="17" s="1"/>
  <c r="K21" i="17"/>
  <c r="K12" i="17"/>
  <c r="K11" i="17"/>
  <c r="C27" i="17"/>
  <c r="C34" i="17"/>
  <c r="C46" i="17"/>
  <c r="C33" i="17"/>
  <c r="C17" i="17"/>
  <c r="C44" i="17"/>
  <c r="C31" i="17"/>
  <c r="C47" i="17"/>
  <c r="C45" i="17"/>
  <c r="C32" i="17"/>
  <c r="C26" i="17" l="1"/>
  <c r="C25" i="17"/>
  <c r="C7" i="17"/>
  <c r="C9" i="17"/>
  <c r="C8" i="17"/>
  <c r="C13" i="17"/>
  <c r="C21" i="17"/>
  <c r="C18" i="17"/>
  <c r="C14" i="17"/>
  <c r="C10" i="17"/>
  <c r="C6" i="17"/>
  <c r="C19" i="17"/>
  <c r="C15" i="17"/>
  <c r="C11" i="17"/>
  <c r="C20" i="17"/>
  <c r="C12" i="17"/>
  <c r="A47" i="17"/>
  <c r="A51" i="17"/>
  <c r="A50" i="17"/>
  <c r="A46" i="17"/>
  <c r="A48" i="17"/>
  <c r="A45" i="17"/>
  <c r="A49" i="17"/>
  <c r="A44" i="17"/>
  <c r="A31" i="17" l="1"/>
  <c r="A28" i="17"/>
  <c r="A39" i="17"/>
  <c r="A25" i="17"/>
  <c r="A40" i="17"/>
  <c r="A35" i="17"/>
  <c r="A30" i="17"/>
  <c r="A27" i="17"/>
  <c r="A38" i="17"/>
  <c r="A29" i="17"/>
  <c r="A32" i="17"/>
  <c r="A36" i="17"/>
  <c r="A37" i="17"/>
  <c r="A33" i="17"/>
  <c r="A26" i="17"/>
  <c r="A34" i="17"/>
  <c r="A20" i="17"/>
  <c r="A15" i="17"/>
  <c r="A12" i="17"/>
  <c r="A19" i="17"/>
  <c r="A18" i="17"/>
  <c r="A9" i="17"/>
  <c r="A6" i="17"/>
  <c r="A21" i="17"/>
  <c r="A7" i="17"/>
  <c r="A11" i="17"/>
  <c r="A10" i="17"/>
  <c r="A13" i="17"/>
  <c r="A17" i="17"/>
  <c r="A14" i="17"/>
  <c r="A8" i="17"/>
  <c r="A16" i="17"/>
  <c r="B6" i="7"/>
  <c r="B6" i="23"/>
  <c r="B6" i="3"/>
  <c r="B6" i="13"/>
  <c r="B6" i="10"/>
  <c r="B6" i="24"/>
  <c r="B6" i="20"/>
  <c r="B6" i="8"/>
  <c r="B6" i="6"/>
  <c r="B6" i="1"/>
  <c r="B6" i="15"/>
  <c r="B6" i="5"/>
  <c r="B6" i="16"/>
  <c r="B6" i="9"/>
  <c r="B6" i="11"/>
  <c r="B6" i="14"/>
  <c r="B6" i="17"/>
  <c r="B6" i="25"/>
</calcChain>
</file>

<file path=xl/sharedStrings.xml><?xml version="1.0" encoding="utf-8"?>
<sst xmlns="http://schemas.openxmlformats.org/spreadsheetml/2006/main" count="2046" uniqueCount="117">
  <si>
    <t>MEN'S DIVISION</t>
  </si>
  <si>
    <t xml:space="preserve"> </t>
  </si>
  <si>
    <t>PLACE</t>
  </si>
  <si>
    <t>SCORE</t>
  </si>
  <si>
    <t>Points</t>
  </si>
  <si>
    <t>JACK &amp; JILL  DIVISION</t>
  </si>
  <si>
    <t>WOMAN'S DIVISION</t>
  </si>
  <si>
    <t>POLE CLIMB</t>
  </si>
  <si>
    <t>Timer</t>
  </si>
  <si>
    <t>TOTAL</t>
  </si>
  <si>
    <t>Average</t>
  </si>
  <si>
    <t>PENALTY</t>
  </si>
  <si>
    <t>FINAL</t>
  </si>
  <si>
    <t>minutes</t>
  </si>
  <si>
    <t>seconds</t>
  </si>
  <si>
    <t>total sec.</t>
  </si>
  <si>
    <t>Min.</t>
  </si>
  <si>
    <t>Sec.</t>
  </si>
  <si>
    <t>TOT SEC</t>
  </si>
  <si>
    <t>SEC</t>
  </si>
  <si>
    <t>MIN</t>
  </si>
  <si>
    <t>Timer 1</t>
  </si>
  <si>
    <t>Timer 2</t>
  </si>
  <si>
    <t>SINGLE BUCK</t>
  </si>
  <si>
    <t xml:space="preserve">Birling </t>
  </si>
  <si>
    <t>CROSSCUT TO HELL</t>
  </si>
  <si>
    <t>Obstacle Pole</t>
  </si>
  <si>
    <t>Standing Block</t>
  </si>
  <si>
    <t>Underhand</t>
  </si>
  <si>
    <t>Split</t>
  </si>
  <si>
    <t>PULP TOSS</t>
  </si>
  <si>
    <t>LOG ROLL</t>
  </si>
  <si>
    <t>BOW SAW</t>
  </si>
  <si>
    <t>CROSSCUT SAW</t>
  </si>
  <si>
    <t>PACK BOARD RELAY</t>
  </si>
  <si>
    <t>Team</t>
  </si>
  <si>
    <t>Pole</t>
  </si>
  <si>
    <t>Single</t>
  </si>
  <si>
    <t>Obstacle</t>
  </si>
  <si>
    <t>Birling</t>
  </si>
  <si>
    <t>Log</t>
  </si>
  <si>
    <t>X-Cut</t>
  </si>
  <si>
    <t>Bow</t>
  </si>
  <si>
    <t>Cross</t>
  </si>
  <si>
    <t>Pulp</t>
  </si>
  <si>
    <t>Pack</t>
  </si>
  <si>
    <t>Horiz.</t>
  </si>
  <si>
    <t>Standing</t>
  </si>
  <si>
    <t>MENS</t>
  </si>
  <si>
    <t>Climb</t>
  </si>
  <si>
    <t>Buck</t>
  </si>
  <si>
    <t>Roll</t>
  </si>
  <si>
    <t>Hell</t>
  </si>
  <si>
    <t>Saw</t>
  </si>
  <si>
    <t>Cut</t>
  </si>
  <si>
    <t>Toss</t>
  </si>
  <si>
    <t>Board</t>
  </si>
  <si>
    <t>Chop</t>
  </si>
  <si>
    <t>Block</t>
  </si>
  <si>
    <t>Alfred 1</t>
  </si>
  <si>
    <t>ESF 1</t>
  </si>
  <si>
    <t>PSC 1</t>
  </si>
  <si>
    <t>X-cut</t>
  </si>
  <si>
    <t>Barrel</t>
  </si>
  <si>
    <t>JACK &amp; JILL</t>
  </si>
  <si>
    <t>Dartmouth 1</t>
  </si>
  <si>
    <t>Dartmouth 2</t>
  </si>
  <si>
    <t>UVM 1</t>
  </si>
  <si>
    <t>UVM 2</t>
  </si>
  <si>
    <t>WOMANS</t>
  </si>
  <si>
    <t>I</t>
  </si>
  <si>
    <t>Scoot Load</t>
  </si>
  <si>
    <t>Stock Saw</t>
  </si>
  <si>
    <t>Colby M1</t>
  </si>
  <si>
    <t>ESF M1</t>
  </si>
  <si>
    <t>FLCC M1</t>
  </si>
  <si>
    <t>Morrisville M1</t>
  </si>
  <si>
    <t>PSC M1</t>
  </si>
  <si>
    <t>PSC M2</t>
  </si>
  <si>
    <t>UConn M1</t>
  </si>
  <si>
    <t>UMaine M1</t>
  </si>
  <si>
    <t>UNH M1</t>
  </si>
  <si>
    <t>Unity M1</t>
  </si>
  <si>
    <t>Unity M2</t>
  </si>
  <si>
    <t>UVM M1</t>
  </si>
  <si>
    <t>WVU M1</t>
  </si>
  <si>
    <t>Cobleskill M1</t>
  </si>
  <si>
    <t>Cobleskill M2</t>
  </si>
  <si>
    <t>FLCC 1</t>
  </si>
  <si>
    <t>Morrisville 1</t>
  </si>
  <si>
    <t>Penn State 1</t>
  </si>
  <si>
    <t>UConn 1</t>
  </si>
  <si>
    <t>Cobleskill 1</t>
  </si>
  <si>
    <t>Colby 1</t>
  </si>
  <si>
    <t>UMaine 1</t>
  </si>
  <si>
    <t>UNH 1</t>
  </si>
  <si>
    <t>Unity 1</t>
  </si>
  <si>
    <t>fly casting</t>
  </si>
  <si>
    <t>Stock</t>
  </si>
  <si>
    <t>Fly</t>
  </si>
  <si>
    <t>Casting</t>
  </si>
  <si>
    <t>Scoot</t>
  </si>
  <si>
    <t>Load</t>
  </si>
  <si>
    <t>Canoe RELAY</t>
  </si>
  <si>
    <t xml:space="preserve">Canoe </t>
  </si>
  <si>
    <t>Relay</t>
  </si>
  <si>
    <t>Canoe</t>
  </si>
  <si>
    <t>73rd annual Spring Meet</t>
  </si>
  <si>
    <t>FLCC Alum</t>
  </si>
  <si>
    <t/>
  </si>
  <si>
    <t>;</t>
  </si>
  <si>
    <t>t</t>
  </si>
  <si>
    <t>tt</t>
  </si>
  <si>
    <t>t;tt</t>
  </si>
  <si>
    <t>;'</t>
  </si>
  <si>
    <t>t;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</si>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</sst>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\:"/>
    <numFmt numFmtId="165" formatCode="0.0"/>
    <numFmt numFmtId="166" formatCode="00.00"/>
    <numFmt numFmtId="167" formatCode="mmmm\ d&quot;, &quot;yyyy"/>
  </numFmts>
  <fonts count="3" x14ac:knownFonts="1"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0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</fills>
  <borders count="11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0" fillId="2" borderId="0" xfId="0" applyFill="1" applyProtection="1">
      <protection hidden="1"/>
    </xf>
    <xf numFmtId="0" fontId="0" fillId="0" borderId="1" xfId="0" applyFont="1" applyBorder="1" applyAlignment="1" applyProtection="1">
      <alignment horizontal="left"/>
      <protection hidden="1"/>
    </xf>
    <xf numFmtId="0" fontId="0" fillId="0" borderId="0" xfId="0" applyFont="1" applyProtection="1">
      <protection hidden="1"/>
    </xf>
    <xf numFmtId="0" fontId="0" fillId="0" borderId="2" xfId="0" applyFont="1" applyBorder="1" applyAlignment="1" applyProtection="1">
      <alignment horizontal="left"/>
      <protection hidden="1"/>
    </xf>
    <xf numFmtId="164" fontId="0" fillId="3" borderId="3" xfId="0" applyNumberFormat="1" applyFont="1" applyFill="1" applyBorder="1" applyProtection="1">
      <protection hidden="1"/>
    </xf>
    <xf numFmtId="0" fontId="0" fillId="3" borderId="4" xfId="0" applyNumberFormat="1" applyFont="1" applyFill="1" applyBorder="1" applyAlignment="1" applyProtection="1">
      <alignment horizontal="right"/>
      <protection hidden="1"/>
    </xf>
    <xf numFmtId="2" fontId="0" fillId="0" borderId="0" xfId="0" applyNumberFormat="1" applyFont="1" applyFill="1" applyAlignment="1" applyProtection="1">
      <alignment horizontal="left"/>
      <protection hidden="1"/>
    </xf>
    <xf numFmtId="0" fontId="0" fillId="0" borderId="1" xfId="0" applyFont="1" applyBorder="1" applyProtection="1">
      <protection hidden="1"/>
    </xf>
    <xf numFmtId="0" fontId="1" fillId="0" borderId="4" xfId="0" applyFont="1" applyBorder="1" applyProtection="1">
      <protection hidden="1"/>
    </xf>
    <xf numFmtId="0" fontId="0" fillId="0" borderId="0" xfId="0" applyFont="1" applyFill="1" applyProtection="1">
      <protection hidden="1"/>
    </xf>
    <xf numFmtId="0" fontId="1" fillId="0" borderId="5" xfId="0" applyFont="1" applyBorder="1" applyProtection="1">
      <protection hidden="1"/>
    </xf>
    <xf numFmtId="0" fontId="0" fillId="0" borderId="0" xfId="0" applyFont="1" applyBorder="1" applyAlignment="1" applyProtection="1">
      <protection hidden="1"/>
    </xf>
    <xf numFmtId="0" fontId="0" fillId="0" borderId="0" xfId="0" applyNumberFormat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165" fontId="0" fillId="0" borderId="0" xfId="0" applyNumberFormat="1" applyFont="1" applyBorder="1" applyProtection="1">
      <protection hidden="1"/>
    </xf>
    <xf numFmtId="164" fontId="0" fillId="3" borderId="0" xfId="0" applyNumberFormat="1" applyFont="1" applyFill="1" applyProtection="1">
      <protection hidden="1"/>
    </xf>
    <xf numFmtId="0" fontId="0" fillId="3" borderId="0" xfId="0" applyNumberFormat="1" applyFont="1" applyFill="1" applyAlignment="1" applyProtection="1">
      <alignment horizontal="right"/>
      <protection hidden="1"/>
    </xf>
    <xf numFmtId="166" fontId="0" fillId="0" borderId="0" xfId="0" applyNumberFormat="1" applyFont="1" applyFill="1" applyAlignment="1" applyProtection="1">
      <alignment horizontal="left"/>
      <protection hidden="1"/>
    </xf>
    <xf numFmtId="0" fontId="0" fillId="4" borderId="0" xfId="0" applyFill="1" applyProtection="1">
      <protection locked="0"/>
    </xf>
    <xf numFmtId="0" fontId="0" fillId="0" borderId="0" xfId="0" applyFont="1" applyBorder="1" applyAlignment="1" applyProtection="1">
      <alignment horizontal="center"/>
      <protection hidden="1"/>
    </xf>
    <xf numFmtId="165" fontId="0" fillId="0" borderId="1" xfId="0" applyNumberFormat="1" applyFont="1" applyBorder="1" applyAlignment="1" applyProtection="1">
      <alignment horizontal="left"/>
      <protection hidden="1"/>
    </xf>
    <xf numFmtId="0" fontId="0" fillId="0" borderId="0" xfId="0" applyFont="1" applyBorder="1" applyAlignment="1" applyProtection="1">
      <alignment horizontal="left"/>
      <protection hidden="1"/>
    </xf>
    <xf numFmtId="0" fontId="0" fillId="0" borderId="0" xfId="0" applyFont="1" applyBorder="1" applyAlignment="1" applyProtection="1">
      <alignment horizontal="center" wrapText="1"/>
      <protection hidden="1"/>
    </xf>
    <xf numFmtId="165" fontId="0" fillId="0" borderId="0" xfId="0" applyNumberFormat="1" applyFont="1" applyBorder="1" applyAlignment="1" applyProtection="1">
      <alignment horizontal="left" wrapText="1"/>
      <protection hidden="1"/>
    </xf>
    <xf numFmtId="0" fontId="0" fillId="3" borderId="3" xfId="0" applyNumberFormat="1" applyFont="1" applyFill="1" applyBorder="1" applyProtection="1">
      <protection hidden="1"/>
    </xf>
    <xf numFmtId="0" fontId="0" fillId="0" borderId="2" xfId="0" applyFont="1" applyBorder="1" applyAlignment="1" applyProtection="1">
      <alignment horizontal="center"/>
      <protection hidden="1"/>
    </xf>
    <xf numFmtId="0" fontId="0" fillId="0" borderId="0" xfId="0" applyNumberFormat="1" applyFont="1" applyBorder="1" applyAlignment="1" applyProtection="1">
      <alignment horizontal="left" wrapText="1"/>
      <protection hidden="1"/>
    </xf>
    <xf numFmtId="0" fontId="0" fillId="0" borderId="0" xfId="0" applyProtection="1">
      <protection locked="0"/>
    </xf>
    <xf numFmtId="0" fontId="0" fillId="0" borderId="0" xfId="0" applyFont="1" applyBorder="1" applyAlignment="1" applyProtection="1">
      <alignment horizontal="left" wrapText="1"/>
      <protection hidden="1"/>
    </xf>
    <xf numFmtId="164" fontId="0" fillId="0" borderId="0" xfId="0" applyNumberFormat="1" applyProtection="1">
      <protection hidden="1"/>
    </xf>
    <xf numFmtId="166" fontId="0" fillId="0" borderId="0" xfId="0" applyNumberFormat="1" applyProtection="1">
      <protection hidden="1"/>
    </xf>
    <xf numFmtId="164" fontId="1" fillId="0" borderId="0" xfId="0" applyNumberFormat="1" applyFont="1" applyProtection="1">
      <protection hidden="1"/>
    </xf>
    <xf numFmtId="166" fontId="1" fillId="0" borderId="0" xfId="0" applyNumberFormat="1" applyFont="1" applyProtection="1">
      <protection hidden="1"/>
    </xf>
    <xf numFmtId="2" fontId="0" fillId="3" borderId="4" xfId="0" applyNumberFormat="1" applyFont="1" applyFill="1" applyBorder="1" applyAlignment="1" applyProtection="1">
      <alignment horizontal="left"/>
      <protection hidden="1"/>
    </xf>
    <xf numFmtId="0" fontId="0" fillId="0" borderId="4" xfId="0" applyFont="1" applyBorder="1" applyProtection="1">
      <protection hidden="1"/>
    </xf>
    <xf numFmtId="166" fontId="0" fillId="3" borderId="0" xfId="0" applyNumberFormat="1" applyFont="1" applyFill="1" applyAlignment="1" applyProtection="1">
      <alignment horizontal="left"/>
      <protection hidden="1"/>
    </xf>
    <xf numFmtId="2" fontId="0" fillId="0" borderId="0" xfId="0" applyNumberFormat="1" applyFont="1" applyProtection="1">
      <protection hidden="1"/>
    </xf>
    <xf numFmtId="164" fontId="0" fillId="4" borderId="0" xfId="0" applyNumberFormat="1" applyFill="1" applyProtection="1">
      <protection locked="0"/>
    </xf>
    <xf numFmtId="166" fontId="0" fillId="4" borderId="0" xfId="0" applyNumberFormat="1" applyFill="1" applyProtection="1">
      <protection locked="0"/>
    </xf>
    <xf numFmtId="164" fontId="0" fillId="0" borderId="0" xfId="0" applyNumberFormat="1" applyFont="1" applyProtection="1">
      <protection hidden="1"/>
    </xf>
    <xf numFmtId="165" fontId="0" fillId="0" borderId="1" xfId="0" applyNumberFormat="1" applyFont="1" applyBorder="1" applyProtection="1">
      <protection hidden="1"/>
    </xf>
    <xf numFmtId="164" fontId="0" fillId="0" borderId="1" xfId="0" applyNumberFormat="1" applyFont="1" applyBorder="1" applyProtection="1">
      <protection hidden="1"/>
    </xf>
    <xf numFmtId="166" fontId="0" fillId="2" borderId="0" xfId="0" applyNumberFormat="1" applyFill="1" applyProtection="1">
      <protection hidden="1"/>
    </xf>
    <xf numFmtId="0" fontId="2" fillId="0" borderId="0" xfId="0" applyFont="1" applyProtection="1">
      <protection locked="0"/>
    </xf>
    <xf numFmtId="0" fontId="1" fillId="0" borderId="0" xfId="0" applyFont="1" applyBorder="1" applyProtection="1">
      <protection hidden="1"/>
    </xf>
    <xf numFmtId="0" fontId="0" fillId="0" borderId="6" xfId="0" applyFont="1" applyBorder="1" applyProtection="1">
      <protection hidden="1"/>
    </xf>
    <xf numFmtId="0" fontId="0" fillId="0" borderId="6" xfId="0" applyFont="1" applyBorder="1" applyProtection="1">
      <protection locked="0"/>
    </xf>
    <xf numFmtId="0" fontId="1" fillId="0" borderId="1" xfId="0" applyFont="1" applyBorder="1" applyProtection="1">
      <protection hidden="1"/>
    </xf>
    <xf numFmtId="0" fontId="0" fillId="0" borderId="1" xfId="0" applyFont="1" applyBorder="1" applyProtection="1">
      <protection locked="0"/>
    </xf>
    <xf numFmtId="0" fontId="0" fillId="0" borderId="0" xfId="0" applyFont="1" applyFill="1" applyBorder="1" applyProtection="1">
      <protection locked="0"/>
    </xf>
    <xf numFmtId="165" fontId="0" fillId="0" borderId="0" xfId="0" applyNumberFormat="1" applyProtection="1">
      <protection hidden="1"/>
    </xf>
    <xf numFmtId="0" fontId="0" fillId="0" borderId="7" xfId="0" applyFont="1" applyBorder="1" applyProtection="1">
      <protection hidden="1"/>
    </xf>
    <xf numFmtId="0" fontId="0" fillId="0" borderId="7" xfId="0" applyBorder="1" applyProtection="1">
      <protection hidden="1"/>
    </xf>
    <xf numFmtId="0" fontId="0" fillId="0" borderId="8" xfId="0" applyFont="1" applyBorder="1" applyProtection="1">
      <protection hidden="1"/>
    </xf>
    <xf numFmtId="0" fontId="0" fillId="0" borderId="8" xfId="0" applyBorder="1" applyProtection="1">
      <protection hidden="1"/>
    </xf>
    <xf numFmtId="165" fontId="0" fillId="0" borderId="7" xfId="0" applyNumberFormat="1" applyBorder="1" applyProtection="1">
      <protection hidden="1"/>
    </xf>
    <xf numFmtId="165" fontId="0" fillId="0" borderId="8" xfId="0" applyNumberFormat="1" applyBorder="1" applyProtection="1">
      <protection hidden="1"/>
    </xf>
    <xf numFmtId="0" fontId="0" fillId="0" borderId="10" xfId="0" applyBorder="1" applyProtection="1">
      <protection hidden="1"/>
    </xf>
    <xf numFmtId="0" fontId="0" fillId="0" borderId="0" xfId="0" quotePrefix="1" applyProtection="1">
      <protection hidden="1"/>
    </xf>
    <xf numFmtId="167" fontId="1" fillId="0" borderId="9" xfId="0" applyNumberFormat="1" applyFont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51"/>
  <sheetViews>
    <sheetView workbookViewId="0">
      <selection activeCell="D58" sqref="D58"/>
    </sheetView>
  </sheetViews>
  <sheetFormatPr defaultColWidth="9" defaultRowHeight="13.2" x14ac:dyDescent="0.25"/>
  <cols>
    <col min="1" max="2" width="9" style="1"/>
    <col min="3" max="4" width="9.109375" style="1" customWidth="1"/>
    <col min="5" max="5" width="3.33203125" style="1" customWidth="1"/>
    <col min="6" max="6" width="7.88671875" style="1" customWidth="1"/>
    <col min="7" max="7" width="1.5546875" style="1" hidden="1" customWidth="1"/>
    <col min="8" max="8" width="9" style="1"/>
    <col min="9" max="9" width="0" style="1" hidden="1" customWidth="1"/>
    <col min="10" max="11" width="9" style="1"/>
    <col min="12" max="12" width="8.88671875" style="1" customWidth="1"/>
    <col min="13" max="13" width="9" style="1" hidden="1" customWidth="1"/>
    <col min="14" max="16" width="9" style="1"/>
    <col min="17" max="17" width="8.88671875" style="1" customWidth="1"/>
    <col min="18" max="18" width="9" style="1" hidden="1" customWidth="1"/>
    <col min="19" max="16384" width="9" style="1"/>
  </cols>
  <sheetData>
    <row r="1" spans="1:22" x14ac:dyDescent="0.25">
      <c r="B1" s="2" t="s">
        <v>72</v>
      </c>
      <c r="I1" s="3"/>
    </row>
    <row r="3" spans="1:22" ht="13.8" thickBot="1" x14ac:dyDescent="0.3">
      <c r="B3" s="4"/>
      <c r="C3" s="4"/>
      <c r="D3" s="4"/>
      <c r="E3" s="5"/>
      <c r="F3" s="5"/>
      <c r="G3" s="5"/>
      <c r="H3" s="14"/>
      <c r="I3" s="14"/>
      <c r="J3" s="35" t="s">
        <v>8</v>
      </c>
      <c r="K3" s="34"/>
      <c r="L3" s="34"/>
      <c r="N3" s="35" t="s">
        <v>8</v>
      </c>
      <c r="O3" s="34"/>
      <c r="P3" s="34"/>
      <c r="Q3" s="34"/>
      <c r="R3" s="34"/>
      <c r="S3" s="36" t="s">
        <v>9</v>
      </c>
      <c r="T3" s="34"/>
      <c r="U3" s="33"/>
    </row>
    <row r="4" spans="1:22" ht="14.4" thickTop="1" thickBot="1" x14ac:dyDescent="0.3">
      <c r="B4" s="6" t="s">
        <v>0</v>
      </c>
      <c r="C4" s="6"/>
      <c r="D4" s="32"/>
      <c r="E4" s="7"/>
      <c r="F4" s="37"/>
      <c r="G4" s="9"/>
      <c r="H4" s="14">
        <f>SMALL(T6:T21,(COUNTIF(T6:T21,0)+1))</f>
        <v>12.71</v>
      </c>
      <c r="I4" s="14"/>
      <c r="J4" s="35">
        <v>1</v>
      </c>
      <c r="K4" s="34"/>
      <c r="L4" s="34" t="s">
        <v>1</v>
      </c>
      <c r="N4" s="35">
        <v>2</v>
      </c>
      <c r="O4" s="34"/>
      <c r="P4" s="34"/>
      <c r="Q4" s="34" t="s">
        <v>10</v>
      </c>
      <c r="R4" s="34"/>
      <c r="S4" s="36" t="s">
        <v>11</v>
      </c>
      <c r="T4" s="34" t="s">
        <v>12</v>
      </c>
      <c r="U4" s="35" t="s">
        <v>12</v>
      </c>
    </row>
    <row r="5" spans="1:22" ht="14.4" thickTop="1" thickBot="1" x14ac:dyDescent="0.3">
      <c r="A5" s="1" t="s">
        <v>2</v>
      </c>
      <c r="B5" s="10"/>
      <c r="C5" s="10"/>
      <c r="D5" s="10" t="s">
        <v>3</v>
      </c>
      <c r="E5" s="10" t="s">
        <v>13</v>
      </c>
      <c r="F5" s="38" t="s">
        <v>14</v>
      </c>
      <c r="G5" s="12"/>
      <c r="H5" s="5" t="s">
        <v>15</v>
      </c>
      <c r="I5" s="5"/>
      <c r="J5" s="33" t="s">
        <v>16</v>
      </c>
      <c r="K5" s="34" t="s">
        <v>17</v>
      </c>
      <c r="L5" s="34" t="s">
        <v>18</v>
      </c>
      <c r="N5" s="33" t="s">
        <v>16</v>
      </c>
      <c r="O5" s="34" t="s">
        <v>17</v>
      </c>
      <c r="P5" s="34" t="s">
        <v>18</v>
      </c>
      <c r="Q5" s="34" t="s">
        <v>18</v>
      </c>
      <c r="R5" s="34"/>
      <c r="S5" s="36" t="s">
        <v>19</v>
      </c>
      <c r="T5" s="34" t="s">
        <v>18</v>
      </c>
      <c r="U5" s="33" t="s">
        <v>20</v>
      </c>
      <c r="V5" s="12" t="s">
        <v>19</v>
      </c>
    </row>
    <row r="6" spans="1:22" ht="13.8" thickTop="1" x14ac:dyDescent="0.25">
      <c r="A6" s="15">
        <f>RANK(D6,D6:D21)</f>
        <v>3</v>
      </c>
      <c r="B6" s="16" t="str">
        <f ca="1">'TOTAL OVERALL'!B6</f>
        <v>Alfred 1</v>
      </c>
      <c r="C6" s="17"/>
      <c r="D6" s="18">
        <f t="shared" ref="D6:D21" si="0">IF(H6=0,0,($H$4/H6)*100)</f>
        <v>86.757679180887365</v>
      </c>
      <c r="E6" s="19" t="str">
        <f t="shared" ref="E6:E22" si="1">IF(U6=0," ",U6)</f>
        <v xml:space="preserve"> </v>
      </c>
      <c r="F6" s="39">
        <f t="shared" ref="F6:F22" si="2">V6</f>
        <v>14.65</v>
      </c>
      <c r="G6" s="21"/>
      <c r="H6" s="40">
        <f t="shared" ref="H6:H22" si="3">(T6)</f>
        <v>14.65</v>
      </c>
      <c r="I6" s="40"/>
      <c r="J6" s="41"/>
      <c r="K6" s="42">
        <v>13.64</v>
      </c>
      <c r="L6" s="34">
        <f t="shared" ref="L6:L22" si="4">SUM(J6*60,K6)</f>
        <v>13.64</v>
      </c>
      <c r="N6" s="41"/>
      <c r="O6" s="42">
        <v>15.66</v>
      </c>
      <c r="P6" s="34">
        <f t="shared" ref="P6:P22" si="5">SUM(N6*60,O6)</f>
        <v>15.66</v>
      </c>
      <c r="Q6" s="34">
        <f t="shared" ref="Q6:Q22" si="6">IF(P6=0,L6,SUM(L6,P6))</f>
        <v>29.3</v>
      </c>
      <c r="R6" s="34"/>
      <c r="S6" s="42"/>
      <c r="T6" s="34">
        <f t="shared" ref="T6:T22" si="7">IF(P6=0,SUM(Q6,S6),SUM(Q6/2,S6))</f>
        <v>14.65</v>
      </c>
      <c r="U6" s="33">
        <f t="shared" ref="U6:U22" si="8">QUOTIENT(T6,60)</f>
        <v>0</v>
      </c>
      <c r="V6" s="34">
        <f>SUM(T6-(U6*60))</f>
        <v>14.65</v>
      </c>
    </row>
    <row r="7" spans="1:22" x14ac:dyDescent="0.25">
      <c r="A7" s="15">
        <f>RANK(D7,D6:D21)</f>
        <v>15</v>
      </c>
      <c r="B7" s="16" t="s">
        <v>73</v>
      </c>
      <c r="C7" s="17"/>
      <c r="D7" s="18">
        <f t="shared" si="0"/>
        <v>49.619363654108923</v>
      </c>
      <c r="E7" s="19" t="str">
        <f t="shared" si="1"/>
        <v xml:space="preserve"> </v>
      </c>
      <c r="F7" s="39">
        <f t="shared" si="2"/>
        <v>25.615000000000002</v>
      </c>
      <c r="G7" s="21"/>
      <c r="H7" s="40">
        <f t="shared" si="3"/>
        <v>25.615000000000002</v>
      </c>
      <c r="I7" s="40"/>
      <c r="J7" s="41"/>
      <c r="K7" s="42">
        <v>25.61</v>
      </c>
      <c r="L7" s="34">
        <f t="shared" si="4"/>
        <v>25.61</v>
      </c>
      <c r="N7" s="41"/>
      <c r="O7" s="42">
        <v>25.62</v>
      </c>
      <c r="P7" s="34">
        <f t="shared" si="5"/>
        <v>25.62</v>
      </c>
      <c r="Q7" s="34">
        <f t="shared" si="6"/>
        <v>51.230000000000004</v>
      </c>
      <c r="R7" s="34"/>
      <c r="S7" s="42"/>
      <c r="T7" s="34">
        <f t="shared" si="7"/>
        <v>25.615000000000002</v>
      </c>
      <c r="U7" s="33">
        <f t="shared" si="8"/>
        <v>0</v>
      </c>
      <c r="V7" s="34">
        <f>T7-(U7*60)</f>
        <v>25.615000000000002</v>
      </c>
    </row>
    <row r="8" spans="1:22" x14ac:dyDescent="0.25">
      <c r="A8" s="15">
        <f>RANK(D8,D6:D21)</f>
        <v>14</v>
      </c>
      <c r="B8" s="16" t="s">
        <v>74</v>
      </c>
      <c r="C8" s="23"/>
      <c r="D8" s="18">
        <f t="shared" si="0"/>
        <v>51.157174481787081</v>
      </c>
      <c r="E8" s="19" t="str">
        <f t="shared" si="1"/>
        <v xml:space="preserve"> </v>
      </c>
      <c r="F8" s="39">
        <f t="shared" si="2"/>
        <v>24.844999999999999</v>
      </c>
      <c r="G8" s="21"/>
      <c r="H8" s="40">
        <f t="shared" si="3"/>
        <v>24.844999999999999</v>
      </c>
      <c r="I8" s="40"/>
      <c r="J8" s="41"/>
      <c r="K8" s="42">
        <v>24.84</v>
      </c>
      <c r="L8" s="34">
        <f t="shared" si="4"/>
        <v>24.84</v>
      </c>
      <c r="N8" s="41"/>
      <c r="O8" s="42">
        <v>24.85</v>
      </c>
      <c r="P8" s="34">
        <f t="shared" si="5"/>
        <v>24.85</v>
      </c>
      <c r="Q8" s="34">
        <f t="shared" si="6"/>
        <v>49.69</v>
      </c>
      <c r="R8" s="34"/>
      <c r="S8" s="42"/>
      <c r="T8" s="34">
        <f t="shared" si="7"/>
        <v>24.844999999999999</v>
      </c>
      <c r="U8" s="33">
        <f t="shared" si="8"/>
        <v>0</v>
      </c>
      <c r="V8" s="34">
        <f>T8-(U8*60)</f>
        <v>24.844999999999999</v>
      </c>
    </row>
    <row r="9" spans="1:22" x14ac:dyDescent="0.25">
      <c r="A9" s="15">
        <f>RANK(D9,D6:D21)</f>
        <v>4</v>
      </c>
      <c r="B9" s="16" t="s">
        <v>75</v>
      </c>
      <c r="C9" s="23"/>
      <c r="D9" s="18">
        <f t="shared" si="0"/>
        <v>85.073627844712192</v>
      </c>
      <c r="E9" s="19" t="str">
        <f t="shared" si="1"/>
        <v xml:space="preserve"> </v>
      </c>
      <c r="F9" s="39">
        <f t="shared" si="2"/>
        <v>14.940000000000001</v>
      </c>
      <c r="G9" s="21"/>
      <c r="H9" s="40">
        <f t="shared" si="3"/>
        <v>14.940000000000001</v>
      </c>
      <c r="I9" s="40"/>
      <c r="J9" s="41"/>
      <c r="K9" s="42">
        <v>14.82</v>
      </c>
      <c r="L9" s="34">
        <f t="shared" si="4"/>
        <v>14.82</v>
      </c>
      <c r="N9" s="41"/>
      <c r="O9" s="42">
        <v>15.06</v>
      </c>
      <c r="P9" s="34">
        <f t="shared" si="5"/>
        <v>15.06</v>
      </c>
      <c r="Q9" s="34">
        <f t="shared" si="6"/>
        <v>29.880000000000003</v>
      </c>
      <c r="R9" s="34"/>
      <c r="S9" s="42"/>
      <c r="T9" s="34">
        <f t="shared" si="7"/>
        <v>14.940000000000001</v>
      </c>
      <c r="U9" s="33">
        <f t="shared" si="8"/>
        <v>0</v>
      </c>
      <c r="V9" s="34">
        <f>SUM(T9-(U9*60))</f>
        <v>14.940000000000001</v>
      </c>
    </row>
    <row r="10" spans="1:22" x14ac:dyDescent="0.25">
      <c r="A10" s="15">
        <f>RANK(D10,D6:D21)</f>
        <v>2</v>
      </c>
      <c r="B10" s="16" t="s">
        <v>76</v>
      </c>
      <c r="C10" s="23"/>
      <c r="D10" s="18">
        <f t="shared" si="0"/>
        <v>88.172043010752702</v>
      </c>
      <c r="E10" s="19" t="str">
        <f t="shared" si="1"/>
        <v xml:space="preserve"> </v>
      </c>
      <c r="F10" s="39">
        <f t="shared" si="2"/>
        <v>14.414999999999999</v>
      </c>
      <c r="G10" s="21"/>
      <c r="H10" s="40">
        <f t="shared" si="3"/>
        <v>14.414999999999999</v>
      </c>
      <c r="I10" s="40"/>
      <c r="J10" s="41"/>
      <c r="K10" s="42">
        <v>14.33</v>
      </c>
      <c r="L10" s="34">
        <f t="shared" si="4"/>
        <v>14.33</v>
      </c>
      <c r="N10" s="41"/>
      <c r="O10" s="42">
        <v>14.5</v>
      </c>
      <c r="P10" s="34">
        <f t="shared" si="5"/>
        <v>14.5</v>
      </c>
      <c r="Q10" s="34">
        <f t="shared" si="6"/>
        <v>28.83</v>
      </c>
      <c r="R10" s="34"/>
      <c r="S10" s="42"/>
      <c r="T10" s="34">
        <f t="shared" si="7"/>
        <v>14.414999999999999</v>
      </c>
      <c r="U10" s="33">
        <f t="shared" si="8"/>
        <v>0</v>
      </c>
      <c r="V10" s="34">
        <f>SUM(T10-(U10*60))</f>
        <v>14.414999999999999</v>
      </c>
    </row>
    <row r="11" spans="1:22" x14ac:dyDescent="0.25">
      <c r="A11" s="15">
        <f>RANK(D11,D6:D21)</f>
        <v>1</v>
      </c>
      <c r="B11" s="16" t="s">
        <v>77</v>
      </c>
      <c r="C11" s="17"/>
      <c r="D11" s="18">
        <f t="shared" si="0"/>
        <v>100</v>
      </c>
      <c r="E11" s="19" t="str">
        <f t="shared" si="1"/>
        <v xml:space="preserve"> </v>
      </c>
      <c r="F11" s="39">
        <f t="shared" si="2"/>
        <v>12.71</v>
      </c>
      <c r="G11" s="21"/>
      <c r="H11" s="40">
        <f t="shared" si="3"/>
        <v>12.71</v>
      </c>
      <c r="I11" s="40"/>
      <c r="J11" s="41"/>
      <c r="K11" s="42">
        <v>12.74</v>
      </c>
      <c r="L11" s="34">
        <f t="shared" si="4"/>
        <v>12.74</v>
      </c>
      <c r="N11" s="41"/>
      <c r="O11" s="42">
        <v>12.68</v>
      </c>
      <c r="P11" s="34">
        <f t="shared" si="5"/>
        <v>12.68</v>
      </c>
      <c r="Q11" s="34">
        <f t="shared" si="6"/>
        <v>25.42</v>
      </c>
      <c r="R11" s="34"/>
      <c r="S11" s="42"/>
      <c r="T11" s="34">
        <f t="shared" si="7"/>
        <v>12.71</v>
      </c>
      <c r="U11" s="33">
        <f t="shared" si="8"/>
        <v>0</v>
      </c>
      <c r="V11" s="34">
        <f t="shared" ref="V11:V22" si="9">T11-(U11*60)</f>
        <v>12.71</v>
      </c>
    </row>
    <row r="12" spans="1:22" x14ac:dyDescent="0.25">
      <c r="A12" s="15">
        <f>RANK(D12,D6:D21)</f>
        <v>8</v>
      </c>
      <c r="B12" s="16" t="s">
        <v>78</v>
      </c>
      <c r="C12" s="23"/>
      <c r="D12" s="18">
        <f t="shared" si="0"/>
        <v>79.886863607793842</v>
      </c>
      <c r="E12" s="19" t="str">
        <f t="shared" si="1"/>
        <v xml:space="preserve"> </v>
      </c>
      <c r="F12" s="39">
        <f t="shared" si="2"/>
        <v>15.91</v>
      </c>
      <c r="G12" s="21"/>
      <c r="H12" s="40">
        <f t="shared" si="3"/>
        <v>15.91</v>
      </c>
      <c r="I12" s="40"/>
      <c r="J12" s="41"/>
      <c r="K12" s="42">
        <v>16.010000000000002</v>
      </c>
      <c r="L12" s="34">
        <f t="shared" si="4"/>
        <v>16.010000000000002</v>
      </c>
      <c r="N12" s="41"/>
      <c r="O12" s="42">
        <v>15.81</v>
      </c>
      <c r="P12" s="34">
        <f t="shared" si="5"/>
        <v>15.81</v>
      </c>
      <c r="Q12" s="34">
        <f t="shared" si="6"/>
        <v>31.82</v>
      </c>
      <c r="R12" s="34"/>
      <c r="S12" s="42"/>
      <c r="T12" s="34">
        <f t="shared" si="7"/>
        <v>15.91</v>
      </c>
      <c r="U12" s="33">
        <f t="shared" si="8"/>
        <v>0</v>
      </c>
      <c r="V12" s="34">
        <f t="shared" si="9"/>
        <v>15.91</v>
      </c>
    </row>
    <row r="13" spans="1:22" x14ac:dyDescent="0.25">
      <c r="A13" s="15">
        <f>RANK(D13,D6:D21)</f>
        <v>12</v>
      </c>
      <c r="B13" s="16" t="s">
        <v>79</v>
      </c>
      <c r="C13" s="17"/>
      <c r="D13" s="18">
        <f t="shared" si="0"/>
        <v>58.356290174471994</v>
      </c>
      <c r="E13" s="19" t="str">
        <f t="shared" si="1"/>
        <v xml:space="preserve"> </v>
      </c>
      <c r="F13" s="39">
        <f t="shared" si="2"/>
        <v>21.78</v>
      </c>
      <c r="G13" s="21"/>
      <c r="H13" s="40">
        <f t="shared" si="3"/>
        <v>21.78</v>
      </c>
      <c r="I13" s="40"/>
      <c r="J13" s="41"/>
      <c r="K13" s="42">
        <v>20.23</v>
      </c>
      <c r="L13" s="34">
        <f t="shared" si="4"/>
        <v>20.23</v>
      </c>
      <c r="N13" s="41"/>
      <c r="O13" s="42">
        <v>23.33</v>
      </c>
      <c r="P13" s="34">
        <f t="shared" si="5"/>
        <v>23.33</v>
      </c>
      <c r="Q13" s="34">
        <f t="shared" si="6"/>
        <v>43.56</v>
      </c>
      <c r="R13" s="34"/>
      <c r="S13" s="42"/>
      <c r="T13" s="34">
        <f t="shared" si="7"/>
        <v>21.78</v>
      </c>
      <c r="U13" s="33">
        <f t="shared" si="8"/>
        <v>0</v>
      </c>
      <c r="V13" s="34">
        <f>T13-(U13*60)</f>
        <v>21.78</v>
      </c>
    </row>
    <row r="14" spans="1:22" x14ac:dyDescent="0.25">
      <c r="A14" s="15">
        <f>RANK(D14,D6:D21)</f>
        <v>13</v>
      </c>
      <c r="B14" s="16" t="s">
        <v>80</v>
      </c>
      <c r="C14" s="17"/>
      <c r="D14" s="18">
        <f t="shared" si="0"/>
        <v>54.666666666666671</v>
      </c>
      <c r="E14" s="19" t="str">
        <f t="shared" si="1"/>
        <v xml:space="preserve"> </v>
      </c>
      <c r="F14" s="39">
        <f t="shared" si="2"/>
        <v>23.25</v>
      </c>
      <c r="G14" s="21"/>
      <c r="H14" s="40">
        <f t="shared" si="3"/>
        <v>23.25</v>
      </c>
      <c r="I14" s="40"/>
      <c r="J14" s="41"/>
      <c r="K14" s="42">
        <v>24.43</v>
      </c>
      <c r="L14" s="34">
        <f t="shared" si="4"/>
        <v>24.43</v>
      </c>
      <c r="N14" s="41"/>
      <c r="O14" s="42">
        <v>22.07</v>
      </c>
      <c r="P14" s="34">
        <f t="shared" si="5"/>
        <v>22.07</v>
      </c>
      <c r="Q14" s="34">
        <f t="shared" si="6"/>
        <v>46.5</v>
      </c>
      <c r="R14" s="34"/>
      <c r="S14" s="42"/>
      <c r="T14" s="34">
        <f t="shared" si="7"/>
        <v>23.25</v>
      </c>
      <c r="U14" s="33">
        <f t="shared" si="8"/>
        <v>0</v>
      </c>
      <c r="V14" s="34">
        <f t="shared" si="9"/>
        <v>23.25</v>
      </c>
    </row>
    <row r="15" spans="1:22" x14ac:dyDescent="0.25">
      <c r="A15" s="15">
        <f>RANK(D15,D6:D21)</f>
        <v>11</v>
      </c>
      <c r="B15" s="16" t="s">
        <v>81</v>
      </c>
      <c r="C15" s="17"/>
      <c r="D15" s="18">
        <f t="shared" si="0"/>
        <v>69.264305177111723</v>
      </c>
      <c r="E15" s="19" t="str">
        <f t="shared" si="1"/>
        <v xml:space="preserve"> </v>
      </c>
      <c r="F15" s="39">
        <f t="shared" si="2"/>
        <v>18.350000000000001</v>
      </c>
      <c r="G15" s="21"/>
      <c r="H15" s="40">
        <f t="shared" si="3"/>
        <v>18.350000000000001</v>
      </c>
      <c r="I15" s="40"/>
      <c r="J15" s="41"/>
      <c r="K15" s="42">
        <v>18.260000000000002</v>
      </c>
      <c r="L15" s="34">
        <f t="shared" si="4"/>
        <v>18.260000000000002</v>
      </c>
      <c r="N15" s="41"/>
      <c r="O15" s="42">
        <v>18.440000000000001</v>
      </c>
      <c r="P15" s="34">
        <f t="shared" si="5"/>
        <v>18.440000000000001</v>
      </c>
      <c r="Q15" s="34">
        <f t="shared" si="6"/>
        <v>36.700000000000003</v>
      </c>
      <c r="R15" s="34"/>
      <c r="S15" s="42"/>
      <c r="T15" s="34">
        <f t="shared" si="7"/>
        <v>18.350000000000001</v>
      </c>
      <c r="U15" s="33">
        <f t="shared" si="8"/>
        <v>0</v>
      </c>
      <c r="V15" s="34">
        <f t="shared" si="9"/>
        <v>18.350000000000001</v>
      </c>
    </row>
    <row r="16" spans="1:22" x14ac:dyDescent="0.25">
      <c r="A16" s="15">
        <f>RANK(D16,D6:D21)</f>
        <v>7</v>
      </c>
      <c r="B16" s="16" t="s">
        <v>82</v>
      </c>
      <c r="C16" s="17"/>
      <c r="D16" s="18">
        <f t="shared" si="0"/>
        <v>79.962252280591386</v>
      </c>
      <c r="E16" s="19" t="str">
        <f t="shared" si="1"/>
        <v xml:space="preserve"> </v>
      </c>
      <c r="F16" s="39">
        <f t="shared" si="2"/>
        <v>15.895</v>
      </c>
      <c r="G16" s="21"/>
      <c r="H16" s="40">
        <f t="shared" si="3"/>
        <v>15.895</v>
      </c>
      <c r="I16" s="40"/>
      <c r="J16" s="41"/>
      <c r="K16" s="42">
        <v>15.79</v>
      </c>
      <c r="L16" s="34">
        <f t="shared" si="4"/>
        <v>15.79</v>
      </c>
      <c r="N16" s="41"/>
      <c r="O16" s="42">
        <v>16</v>
      </c>
      <c r="P16" s="34">
        <f t="shared" si="5"/>
        <v>16</v>
      </c>
      <c r="Q16" s="34">
        <f t="shared" si="6"/>
        <v>31.79</v>
      </c>
      <c r="R16" s="34"/>
      <c r="S16" s="42"/>
      <c r="T16" s="34">
        <f t="shared" si="7"/>
        <v>15.895</v>
      </c>
      <c r="U16" s="33">
        <f t="shared" si="8"/>
        <v>0</v>
      </c>
      <c r="V16" s="34">
        <f t="shared" si="9"/>
        <v>15.895</v>
      </c>
    </row>
    <row r="17" spans="1:22" x14ac:dyDescent="0.25">
      <c r="A17" s="15">
        <f>RANK(D17,D6:D21)</f>
        <v>9</v>
      </c>
      <c r="B17" s="16" t="s">
        <v>83</v>
      </c>
      <c r="C17" s="17"/>
      <c r="D17" s="18">
        <f t="shared" si="0"/>
        <v>79.066874027993777</v>
      </c>
      <c r="E17" s="19" t="str">
        <f>IF(U17=0," ",U17)</f>
        <v xml:space="preserve"> </v>
      </c>
      <c r="F17" s="39">
        <f t="shared" si="2"/>
        <v>16.074999999999999</v>
      </c>
      <c r="G17" s="21"/>
      <c r="H17" s="40">
        <f t="shared" si="3"/>
        <v>16.074999999999999</v>
      </c>
      <c r="I17" s="40"/>
      <c r="J17" s="41"/>
      <c r="K17" s="42">
        <v>16.02</v>
      </c>
      <c r="L17" s="34">
        <f t="shared" si="4"/>
        <v>16.02</v>
      </c>
      <c r="N17" s="41"/>
      <c r="O17" s="42">
        <v>16.13</v>
      </c>
      <c r="P17" s="34">
        <f t="shared" si="5"/>
        <v>16.13</v>
      </c>
      <c r="Q17" s="34">
        <f t="shared" si="6"/>
        <v>32.15</v>
      </c>
      <c r="R17" s="34"/>
      <c r="S17" s="42"/>
      <c r="T17" s="34">
        <f t="shared" si="7"/>
        <v>16.074999999999999</v>
      </c>
      <c r="U17" s="33">
        <f t="shared" si="8"/>
        <v>0</v>
      </c>
      <c r="V17" s="34">
        <f t="shared" si="9"/>
        <v>16.074999999999999</v>
      </c>
    </row>
    <row r="18" spans="1:22" x14ac:dyDescent="0.25">
      <c r="A18" s="15">
        <f>RANK(D18,D6:D21)</f>
        <v>6</v>
      </c>
      <c r="B18" s="16" t="s">
        <v>84</v>
      </c>
      <c r="C18" s="17"/>
      <c r="D18" s="18">
        <f t="shared" si="0"/>
        <v>81.448253764818972</v>
      </c>
      <c r="E18" s="19" t="str">
        <f t="shared" si="1"/>
        <v xml:space="preserve"> </v>
      </c>
      <c r="F18" s="39">
        <f t="shared" si="2"/>
        <v>15.605</v>
      </c>
      <c r="G18" s="21"/>
      <c r="H18" s="40">
        <f t="shared" si="3"/>
        <v>15.605</v>
      </c>
      <c r="I18" s="40"/>
      <c r="J18" s="41"/>
      <c r="K18" s="42">
        <v>15.59</v>
      </c>
      <c r="L18" s="34">
        <f t="shared" si="4"/>
        <v>15.59</v>
      </c>
      <c r="N18" s="41"/>
      <c r="O18" s="42">
        <v>15.62</v>
      </c>
      <c r="P18" s="34">
        <f t="shared" si="5"/>
        <v>15.62</v>
      </c>
      <c r="Q18" s="34">
        <f t="shared" si="6"/>
        <v>31.21</v>
      </c>
      <c r="R18" s="34"/>
      <c r="S18" s="42"/>
      <c r="T18" s="34">
        <f t="shared" si="7"/>
        <v>15.605</v>
      </c>
      <c r="U18" s="33">
        <f t="shared" si="8"/>
        <v>0</v>
      </c>
      <c r="V18" s="34">
        <f t="shared" si="9"/>
        <v>15.605</v>
      </c>
    </row>
    <row r="19" spans="1:22" x14ac:dyDescent="0.25">
      <c r="A19" s="15">
        <f>RANK(D19,D6:D21)</f>
        <v>5</v>
      </c>
      <c r="B19" s="16" t="s">
        <v>85</v>
      </c>
      <c r="C19" s="17"/>
      <c r="D19" s="18">
        <f t="shared" si="0"/>
        <v>82.185580342709358</v>
      </c>
      <c r="E19" s="19" t="str">
        <f t="shared" si="1"/>
        <v xml:space="preserve"> </v>
      </c>
      <c r="F19" s="39">
        <f t="shared" si="2"/>
        <v>15.465</v>
      </c>
      <c r="G19" s="21"/>
      <c r="H19" s="40">
        <f t="shared" si="3"/>
        <v>15.465</v>
      </c>
      <c r="I19" s="40"/>
      <c r="J19" s="41"/>
      <c r="K19" s="42">
        <v>15.6</v>
      </c>
      <c r="L19" s="34">
        <f t="shared" si="4"/>
        <v>15.6</v>
      </c>
      <c r="N19" s="41"/>
      <c r="O19" s="42">
        <v>15.33</v>
      </c>
      <c r="P19" s="34">
        <f t="shared" si="5"/>
        <v>15.33</v>
      </c>
      <c r="Q19" s="34">
        <f t="shared" si="6"/>
        <v>30.93</v>
      </c>
      <c r="R19" s="34"/>
      <c r="S19" s="42"/>
      <c r="T19" s="34">
        <f t="shared" si="7"/>
        <v>15.465</v>
      </c>
      <c r="U19" s="33">
        <f t="shared" si="8"/>
        <v>0</v>
      </c>
      <c r="V19" s="34">
        <f t="shared" si="9"/>
        <v>15.465</v>
      </c>
    </row>
    <row r="20" spans="1:22" x14ac:dyDescent="0.25">
      <c r="A20" s="15">
        <f>RANK(D20,D6:D21)</f>
        <v>10</v>
      </c>
      <c r="B20" s="16" t="s">
        <v>86</v>
      </c>
      <c r="C20" s="17"/>
      <c r="D20" s="18">
        <f t="shared" si="0"/>
        <v>72.174900624645105</v>
      </c>
      <c r="E20" s="19" t="str">
        <f t="shared" si="1"/>
        <v xml:space="preserve"> </v>
      </c>
      <c r="F20" s="39">
        <f t="shared" si="2"/>
        <v>17.61</v>
      </c>
      <c r="G20" s="21"/>
      <c r="H20" s="40">
        <f t="shared" si="3"/>
        <v>17.61</v>
      </c>
      <c r="I20" s="40"/>
      <c r="J20" s="41"/>
      <c r="K20" s="42">
        <v>17.66</v>
      </c>
      <c r="L20" s="34">
        <f t="shared" si="4"/>
        <v>17.66</v>
      </c>
      <c r="N20" s="41"/>
      <c r="O20" s="42">
        <v>17.559999999999999</v>
      </c>
      <c r="P20" s="34">
        <f t="shared" si="5"/>
        <v>17.559999999999999</v>
      </c>
      <c r="Q20" s="34">
        <f t="shared" si="6"/>
        <v>35.22</v>
      </c>
      <c r="R20" s="34"/>
      <c r="S20" s="42"/>
      <c r="T20" s="34">
        <f t="shared" si="7"/>
        <v>17.61</v>
      </c>
      <c r="U20" s="33">
        <f t="shared" si="8"/>
        <v>0</v>
      </c>
      <c r="V20" s="34">
        <f t="shared" si="9"/>
        <v>17.61</v>
      </c>
    </row>
    <row r="21" spans="1:22" x14ac:dyDescent="0.25">
      <c r="A21" s="15">
        <f>RANK(D21,D6:D21)</f>
        <v>16</v>
      </c>
      <c r="B21" s="16" t="s">
        <v>87</v>
      </c>
      <c r="C21" s="17"/>
      <c r="D21" s="18">
        <f t="shared" si="0"/>
        <v>47.665479092443277</v>
      </c>
      <c r="E21" s="19" t="str">
        <f t="shared" si="1"/>
        <v xml:space="preserve"> </v>
      </c>
      <c r="F21" s="39">
        <f t="shared" si="2"/>
        <v>26.664999999999999</v>
      </c>
      <c r="G21" s="21"/>
      <c r="H21" s="40">
        <f t="shared" si="3"/>
        <v>26.664999999999999</v>
      </c>
      <c r="I21" s="40"/>
      <c r="J21" s="41"/>
      <c r="K21" s="42">
        <v>16.739999999999998</v>
      </c>
      <c r="L21" s="34">
        <f t="shared" si="4"/>
        <v>16.739999999999998</v>
      </c>
      <c r="N21" s="41"/>
      <c r="O21" s="42">
        <v>16.59</v>
      </c>
      <c r="P21" s="34">
        <f t="shared" si="5"/>
        <v>16.59</v>
      </c>
      <c r="Q21" s="34">
        <f t="shared" si="6"/>
        <v>33.33</v>
      </c>
      <c r="R21" s="34"/>
      <c r="S21" s="42">
        <v>10</v>
      </c>
      <c r="T21" s="34">
        <f t="shared" si="7"/>
        <v>26.664999999999999</v>
      </c>
      <c r="U21" s="33">
        <f t="shared" si="8"/>
        <v>0</v>
      </c>
      <c r="V21" s="34">
        <f t="shared" si="9"/>
        <v>26.664999999999999</v>
      </c>
    </row>
    <row r="22" spans="1:22" ht="14.25" customHeight="1" thickBot="1" x14ac:dyDescent="0.3">
      <c r="A22" s="15"/>
      <c r="B22" s="4" t="s">
        <v>108</v>
      </c>
      <c r="C22" s="4"/>
      <c r="D22" s="18"/>
      <c r="E22" s="19" t="str">
        <f t="shared" si="1"/>
        <v xml:space="preserve"> </v>
      </c>
      <c r="F22" s="39">
        <f t="shared" si="2"/>
        <v>12.83</v>
      </c>
      <c r="G22" s="5"/>
      <c r="H22" s="40">
        <f t="shared" si="3"/>
        <v>12.83</v>
      </c>
      <c r="I22" s="14"/>
      <c r="J22" s="33"/>
      <c r="K22" s="34">
        <v>12.93</v>
      </c>
      <c r="L22" s="34">
        <f t="shared" si="4"/>
        <v>12.93</v>
      </c>
      <c r="N22" s="33"/>
      <c r="O22" s="34">
        <v>12.73</v>
      </c>
      <c r="P22" s="34">
        <f t="shared" si="5"/>
        <v>12.73</v>
      </c>
      <c r="Q22" s="34">
        <f t="shared" si="6"/>
        <v>25.66</v>
      </c>
      <c r="R22" s="34"/>
      <c r="S22" s="36" t="s">
        <v>9</v>
      </c>
      <c r="T22" s="34">
        <f t="shared" si="7"/>
        <v>12.83</v>
      </c>
      <c r="U22" s="33">
        <f t="shared" si="8"/>
        <v>0</v>
      </c>
      <c r="V22" s="34">
        <f t="shared" si="9"/>
        <v>12.83</v>
      </c>
    </row>
    <row r="23" spans="1:22" ht="14.25" customHeight="1" thickTop="1" thickBot="1" x14ac:dyDescent="0.3">
      <c r="B23" s="25" t="s">
        <v>5</v>
      </c>
      <c r="C23" s="26"/>
      <c r="D23" s="27"/>
      <c r="E23" s="7"/>
      <c r="F23" s="37"/>
      <c r="G23" s="9"/>
      <c r="H23" s="14">
        <f>SMALL(T25:T40,(COUNTIF(T25:T40,0)+1))</f>
        <v>13.504999999999999</v>
      </c>
      <c r="I23" s="14"/>
      <c r="J23" s="35" t="s">
        <v>21</v>
      </c>
      <c r="K23" s="34"/>
      <c r="L23" s="34" t="s">
        <v>1</v>
      </c>
      <c r="N23" s="35" t="s">
        <v>22</v>
      </c>
      <c r="O23" s="34"/>
      <c r="P23" s="34"/>
      <c r="Q23" s="34" t="s">
        <v>10</v>
      </c>
      <c r="R23" s="34"/>
      <c r="S23" s="36" t="s">
        <v>11</v>
      </c>
      <c r="T23" s="34" t="s">
        <v>12</v>
      </c>
      <c r="U23" s="33" t="s">
        <v>12</v>
      </c>
    </row>
    <row r="24" spans="1:22" ht="14.4" thickTop="1" thickBot="1" x14ac:dyDescent="0.3">
      <c r="A24" s="1" t="s">
        <v>2</v>
      </c>
      <c r="B24" s="10"/>
      <c r="C24" s="10"/>
      <c r="D24" s="44" t="s">
        <v>3</v>
      </c>
      <c r="E24" s="45" t="s">
        <v>13</v>
      </c>
      <c r="F24" s="38" t="s">
        <v>14</v>
      </c>
      <c r="G24" s="12"/>
      <c r="H24" s="5" t="s">
        <v>15</v>
      </c>
      <c r="I24" s="5"/>
      <c r="J24" s="33" t="s">
        <v>16</v>
      </c>
      <c r="K24" s="34" t="s">
        <v>17</v>
      </c>
      <c r="L24" s="34" t="s">
        <v>18</v>
      </c>
      <c r="N24" s="33" t="s">
        <v>16</v>
      </c>
      <c r="O24" s="34" t="s">
        <v>17</v>
      </c>
      <c r="P24" s="34" t="s">
        <v>18</v>
      </c>
      <c r="Q24" s="34" t="s">
        <v>18</v>
      </c>
      <c r="R24" s="34"/>
      <c r="S24" s="36" t="s">
        <v>19</v>
      </c>
      <c r="T24" s="34" t="s">
        <v>18</v>
      </c>
      <c r="U24" s="33" t="s">
        <v>20</v>
      </c>
      <c r="V24" s="1" t="s">
        <v>19</v>
      </c>
    </row>
    <row r="25" spans="1:22" ht="13.8" thickTop="1" x14ac:dyDescent="0.25">
      <c r="A25" s="15">
        <f>RANK(D25,D25:D40)</f>
        <v>8</v>
      </c>
      <c r="B25" s="16" t="s">
        <v>65</v>
      </c>
      <c r="C25" s="17"/>
      <c r="D25" s="18">
        <f t="shared" ref="D25:D40" si="10">IF(H25=0,0,($H$23/H25)*100)</f>
        <v>70.119418483904468</v>
      </c>
      <c r="E25" s="19" t="str">
        <f t="shared" ref="E25:E40" si="11">IF(U25=0," ",U25)</f>
        <v xml:space="preserve"> </v>
      </c>
      <c r="F25" s="39">
        <f t="shared" ref="F25:F40" si="12">V25</f>
        <v>19.259999999999998</v>
      </c>
      <c r="G25" s="21"/>
      <c r="H25" s="40">
        <f t="shared" ref="H25:H40" si="13">(T25)</f>
        <v>19.259999999999998</v>
      </c>
      <c r="I25" s="40"/>
      <c r="J25" s="41"/>
      <c r="K25" s="42">
        <v>19.18</v>
      </c>
      <c r="L25" s="34">
        <f t="shared" ref="L25:L40" si="14">SUM(J25*60,K25)</f>
        <v>19.18</v>
      </c>
      <c r="N25" s="41"/>
      <c r="O25" s="42">
        <v>19.34</v>
      </c>
      <c r="P25" s="34">
        <f t="shared" ref="P25:P40" si="15">SUM(N25*60,O25)</f>
        <v>19.34</v>
      </c>
      <c r="Q25" s="34">
        <f t="shared" ref="Q25:Q40" si="16">IF(P25=0,L25,SUM(L25,P25))</f>
        <v>38.519999999999996</v>
      </c>
      <c r="R25" s="34"/>
      <c r="S25" s="42"/>
      <c r="T25" s="34">
        <f t="shared" ref="T25:T40" si="17">IF(P25=0,SUM(Q25,S25),SUM(Q25/2,S25))</f>
        <v>19.259999999999998</v>
      </c>
      <c r="U25" s="33">
        <f t="shared" ref="U25:U40" si="18">QUOTIENT(T25,60)</f>
        <v>0</v>
      </c>
      <c r="V25" s="34">
        <f>SUM(T25-(U25*60))</f>
        <v>19.259999999999998</v>
      </c>
    </row>
    <row r="26" spans="1:22" x14ac:dyDescent="0.25">
      <c r="A26" s="15">
        <f>RANK(D26,D25:D40)</f>
        <v>9</v>
      </c>
      <c r="B26" s="16" t="s">
        <v>66</v>
      </c>
      <c r="C26" s="23"/>
      <c r="D26" s="18">
        <f t="shared" si="10"/>
        <v>61.302768951429861</v>
      </c>
      <c r="E26" s="19" t="str">
        <f t="shared" si="11"/>
        <v xml:space="preserve"> </v>
      </c>
      <c r="F26" s="39">
        <f t="shared" si="12"/>
        <v>22.03</v>
      </c>
      <c r="G26" s="21"/>
      <c r="H26" s="40">
        <f t="shared" si="13"/>
        <v>22.03</v>
      </c>
      <c r="I26" s="40"/>
      <c r="J26" s="41"/>
      <c r="K26" s="42">
        <v>22.13</v>
      </c>
      <c r="L26" s="34">
        <f t="shared" si="14"/>
        <v>22.13</v>
      </c>
      <c r="N26" s="41"/>
      <c r="O26" s="42">
        <v>21.93</v>
      </c>
      <c r="P26" s="34">
        <f t="shared" si="15"/>
        <v>21.93</v>
      </c>
      <c r="Q26" s="34">
        <f t="shared" si="16"/>
        <v>44.06</v>
      </c>
      <c r="R26" s="34"/>
      <c r="S26" s="42"/>
      <c r="T26" s="34">
        <f t="shared" si="17"/>
        <v>22.03</v>
      </c>
      <c r="U26" s="33">
        <f t="shared" si="18"/>
        <v>0</v>
      </c>
      <c r="V26" s="34">
        <f t="shared" ref="V26:V40" si="19">T26-(U26*60)</f>
        <v>22.03</v>
      </c>
    </row>
    <row r="27" spans="1:22" x14ac:dyDescent="0.25">
      <c r="A27" s="15">
        <f>RANK(D27,D25:D40)</f>
        <v>1</v>
      </c>
      <c r="B27" s="16" t="s">
        <v>60</v>
      </c>
      <c r="C27" s="23"/>
      <c r="D27" s="18">
        <f t="shared" si="10"/>
        <v>100</v>
      </c>
      <c r="E27" s="19" t="str">
        <f t="shared" si="11"/>
        <v xml:space="preserve"> </v>
      </c>
      <c r="F27" s="39">
        <f t="shared" si="12"/>
        <v>13.504999999999999</v>
      </c>
      <c r="G27" s="21"/>
      <c r="H27" s="40">
        <f t="shared" si="13"/>
        <v>13.504999999999999</v>
      </c>
      <c r="I27" s="40"/>
      <c r="J27" s="41"/>
      <c r="K27" s="42">
        <v>13.57</v>
      </c>
      <c r="L27" s="34">
        <f t="shared" si="14"/>
        <v>13.57</v>
      </c>
      <c r="N27" s="41"/>
      <c r="O27" s="42">
        <v>13.44</v>
      </c>
      <c r="P27" s="34">
        <f t="shared" si="15"/>
        <v>13.44</v>
      </c>
      <c r="Q27" s="34">
        <f t="shared" si="16"/>
        <v>27.009999999999998</v>
      </c>
      <c r="R27" s="34"/>
      <c r="S27" s="42"/>
      <c r="T27" s="34">
        <f t="shared" si="17"/>
        <v>13.504999999999999</v>
      </c>
      <c r="U27" s="33">
        <f t="shared" si="18"/>
        <v>0</v>
      </c>
      <c r="V27" s="34">
        <f t="shared" si="19"/>
        <v>13.504999999999999</v>
      </c>
    </row>
    <row r="28" spans="1:22" x14ac:dyDescent="0.25">
      <c r="A28" s="15">
        <f>RANK(D28,D25:D40)</f>
        <v>2</v>
      </c>
      <c r="B28" s="16" t="s">
        <v>88</v>
      </c>
      <c r="C28" s="23"/>
      <c r="D28" s="18">
        <f t="shared" si="10"/>
        <v>98.973983144008798</v>
      </c>
      <c r="E28" s="19" t="str">
        <f t="shared" si="11"/>
        <v xml:space="preserve"> </v>
      </c>
      <c r="F28" s="39">
        <f t="shared" si="12"/>
        <v>13.645</v>
      </c>
      <c r="G28" s="21"/>
      <c r="H28" s="40">
        <f t="shared" si="13"/>
        <v>13.645</v>
      </c>
      <c r="I28" s="40"/>
      <c r="J28" s="41"/>
      <c r="K28" s="42">
        <v>13.57</v>
      </c>
      <c r="L28" s="34">
        <f t="shared" si="14"/>
        <v>13.57</v>
      </c>
      <c r="N28" s="41"/>
      <c r="O28" s="42">
        <v>13.72</v>
      </c>
      <c r="P28" s="34">
        <f t="shared" si="15"/>
        <v>13.72</v>
      </c>
      <c r="Q28" s="34">
        <f t="shared" si="16"/>
        <v>27.29</v>
      </c>
      <c r="R28" s="34"/>
      <c r="S28" s="42"/>
      <c r="T28" s="34">
        <f t="shared" si="17"/>
        <v>13.645</v>
      </c>
      <c r="U28" s="33">
        <f t="shared" si="18"/>
        <v>0</v>
      </c>
      <c r="V28" s="34">
        <f t="shared" si="19"/>
        <v>13.645</v>
      </c>
    </row>
    <row r="29" spans="1:22" x14ac:dyDescent="0.25">
      <c r="A29" s="15">
        <f>RANK(D29,D25:D40)</f>
        <v>5</v>
      </c>
      <c r="B29" s="16" t="s">
        <v>89</v>
      </c>
      <c r="C29" s="23"/>
      <c r="D29" s="18">
        <f t="shared" si="10"/>
        <v>80.795692491773849</v>
      </c>
      <c r="E29" s="19" t="str">
        <f t="shared" si="11"/>
        <v xml:space="preserve"> </v>
      </c>
      <c r="F29" s="39">
        <f t="shared" si="12"/>
        <v>16.715</v>
      </c>
      <c r="G29" s="21"/>
      <c r="H29" s="40">
        <f t="shared" si="13"/>
        <v>16.715</v>
      </c>
      <c r="I29" s="40"/>
      <c r="J29" s="41"/>
      <c r="K29" s="42">
        <v>16.739999999999998</v>
      </c>
      <c r="L29" s="34">
        <f t="shared" si="14"/>
        <v>16.739999999999998</v>
      </c>
      <c r="N29" s="41"/>
      <c r="O29" s="42">
        <v>16.690000000000001</v>
      </c>
      <c r="P29" s="34">
        <f t="shared" si="15"/>
        <v>16.690000000000001</v>
      </c>
      <c r="Q29" s="34">
        <f t="shared" si="16"/>
        <v>33.43</v>
      </c>
      <c r="R29" s="34"/>
      <c r="S29" s="42"/>
      <c r="T29" s="34">
        <f t="shared" si="17"/>
        <v>16.715</v>
      </c>
      <c r="U29" s="33">
        <f t="shared" si="18"/>
        <v>0</v>
      </c>
      <c r="V29" s="34">
        <f t="shared" si="19"/>
        <v>16.715</v>
      </c>
    </row>
    <row r="30" spans="1:22" x14ac:dyDescent="0.25">
      <c r="A30" s="15">
        <f>RANK(D30,D25:D40)</f>
        <v>7</v>
      </c>
      <c r="B30" s="16" t="s">
        <v>90</v>
      </c>
      <c r="C30" s="23"/>
      <c r="D30" s="18">
        <f t="shared" si="10"/>
        <v>70.929621848739501</v>
      </c>
      <c r="E30" s="19" t="str">
        <f t="shared" si="11"/>
        <v xml:space="preserve"> </v>
      </c>
      <c r="F30" s="39">
        <f t="shared" si="12"/>
        <v>19.04</v>
      </c>
      <c r="G30" s="21"/>
      <c r="H30" s="40">
        <f t="shared" si="13"/>
        <v>19.04</v>
      </c>
      <c r="I30" s="40"/>
      <c r="J30" s="41"/>
      <c r="K30" s="42">
        <v>18.96</v>
      </c>
      <c r="L30" s="34">
        <f t="shared" si="14"/>
        <v>18.96</v>
      </c>
      <c r="N30" s="41"/>
      <c r="O30" s="42">
        <v>19.12</v>
      </c>
      <c r="P30" s="34">
        <f t="shared" si="15"/>
        <v>19.12</v>
      </c>
      <c r="Q30" s="34">
        <f t="shared" si="16"/>
        <v>38.08</v>
      </c>
      <c r="R30" s="34"/>
      <c r="S30" s="42"/>
      <c r="T30" s="34">
        <f t="shared" si="17"/>
        <v>19.04</v>
      </c>
      <c r="U30" s="33">
        <f t="shared" si="18"/>
        <v>0</v>
      </c>
      <c r="V30" s="34">
        <f t="shared" si="19"/>
        <v>19.04</v>
      </c>
    </row>
    <row r="31" spans="1:22" x14ac:dyDescent="0.25">
      <c r="A31" s="15">
        <f>RANK(D31,D25:D40)</f>
        <v>10</v>
      </c>
      <c r="B31" s="16" t="s">
        <v>91</v>
      </c>
      <c r="C31" s="23"/>
      <c r="D31" s="18">
        <f t="shared" si="10"/>
        <v>48.869187624389362</v>
      </c>
      <c r="E31" s="19" t="str">
        <f t="shared" si="11"/>
        <v xml:space="preserve"> </v>
      </c>
      <c r="F31" s="39">
        <f t="shared" si="12"/>
        <v>27.634999999999998</v>
      </c>
      <c r="G31" s="21"/>
      <c r="H31" s="40">
        <f t="shared" si="13"/>
        <v>27.634999999999998</v>
      </c>
      <c r="I31" s="40"/>
      <c r="J31" s="41"/>
      <c r="K31" s="42">
        <v>27.64</v>
      </c>
      <c r="L31" s="34">
        <f t="shared" si="14"/>
        <v>27.64</v>
      </c>
      <c r="N31" s="41"/>
      <c r="O31" s="42">
        <v>27.63</v>
      </c>
      <c r="P31" s="34">
        <f t="shared" si="15"/>
        <v>27.63</v>
      </c>
      <c r="Q31" s="34">
        <f t="shared" si="16"/>
        <v>55.269999999999996</v>
      </c>
      <c r="R31" s="34"/>
      <c r="S31" s="42"/>
      <c r="T31" s="34">
        <f t="shared" si="17"/>
        <v>27.634999999999998</v>
      </c>
      <c r="U31" s="33">
        <f t="shared" si="18"/>
        <v>0</v>
      </c>
      <c r="V31" s="34">
        <f t="shared" si="19"/>
        <v>27.634999999999998</v>
      </c>
    </row>
    <row r="32" spans="1:22" x14ac:dyDescent="0.25">
      <c r="A32" s="15">
        <f>RANK(D32,D25:D40)</f>
        <v>4</v>
      </c>
      <c r="B32" s="16" t="s">
        <v>67</v>
      </c>
      <c r="C32" s="23"/>
      <c r="D32" s="18">
        <f t="shared" si="10"/>
        <v>80.91671659676453</v>
      </c>
      <c r="E32" s="19" t="str">
        <f t="shared" si="11"/>
        <v xml:space="preserve"> </v>
      </c>
      <c r="F32" s="39">
        <f t="shared" si="12"/>
        <v>16.689999999999998</v>
      </c>
      <c r="G32" s="21"/>
      <c r="H32" s="40">
        <f t="shared" si="13"/>
        <v>16.689999999999998</v>
      </c>
      <c r="I32" s="40"/>
      <c r="J32" s="41"/>
      <c r="K32" s="42">
        <v>16.64</v>
      </c>
      <c r="L32" s="34">
        <f t="shared" si="14"/>
        <v>16.64</v>
      </c>
      <c r="N32" s="41"/>
      <c r="O32" s="42">
        <v>16.739999999999998</v>
      </c>
      <c r="P32" s="34">
        <f t="shared" si="15"/>
        <v>16.739999999999998</v>
      </c>
      <c r="Q32" s="34">
        <f t="shared" si="16"/>
        <v>33.379999999999995</v>
      </c>
      <c r="R32" s="34"/>
      <c r="S32" s="42"/>
      <c r="T32" s="34">
        <f t="shared" si="17"/>
        <v>16.689999999999998</v>
      </c>
      <c r="U32" s="33">
        <f t="shared" si="18"/>
        <v>0</v>
      </c>
      <c r="V32" s="34">
        <f t="shared" si="19"/>
        <v>16.689999999999998</v>
      </c>
    </row>
    <row r="33" spans="1:22" x14ac:dyDescent="0.25">
      <c r="A33" s="15">
        <f>RANK(D33,D25:D40)</f>
        <v>6</v>
      </c>
      <c r="B33" s="16" t="s">
        <v>68</v>
      </c>
      <c r="C33" s="23"/>
      <c r="D33" s="18">
        <f t="shared" si="10"/>
        <v>78.403483309143667</v>
      </c>
      <c r="E33" s="19" t="str">
        <f t="shared" si="11"/>
        <v xml:space="preserve"> </v>
      </c>
      <c r="F33" s="39">
        <f t="shared" si="12"/>
        <v>17.225000000000001</v>
      </c>
      <c r="G33" s="21"/>
      <c r="H33" s="40">
        <f t="shared" si="13"/>
        <v>17.225000000000001</v>
      </c>
      <c r="I33" s="40"/>
      <c r="J33" s="41"/>
      <c r="K33" s="42">
        <v>17.13</v>
      </c>
      <c r="L33" s="34">
        <f t="shared" si="14"/>
        <v>17.13</v>
      </c>
      <c r="N33" s="41"/>
      <c r="O33" s="42">
        <v>17.32</v>
      </c>
      <c r="P33" s="34">
        <f t="shared" si="15"/>
        <v>17.32</v>
      </c>
      <c r="Q33" s="34">
        <f t="shared" si="16"/>
        <v>34.450000000000003</v>
      </c>
      <c r="R33" s="34"/>
      <c r="S33" s="42"/>
      <c r="T33" s="34">
        <f t="shared" si="17"/>
        <v>17.225000000000001</v>
      </c>
      <c r="U33" s="33">
        <f t="shared" si="18"/>
        <v>0</v>
      </c>
      <c r="V33" s="34">
        <f t="shared" si="19"/>
        <v>17.225000000000001</v>
      </c>
    </row>
    <row r="34" spans="1:22" x14ac:dyDescent="0.25">
      <c r="A34" s="15">
        <f>RANK(D34,D25:D40)</f>
        <v>3</v>
      </c>
      <c r="B34" s="16" t="s">
        <v>92</v>
      </c>
      <c r="C34" s="23"/>
      <c r="D34" s="18">
        <f t="shared" si="10"/>
        <v>84.883720930232556</v>
      </c>
      <c r="E34" s="19" t="str">
        <f t="shared" si="11"/>
        <v xml:space="preserve"> </v>
      </c>
      <c r="F34" s="39">
        <f t="shared" si="12"/>
        <v>15.91</v>
      </c>
      <c r="G34" s="21"/>
      <c r="H34" s="40">
        <f t="shared" si="13"/>
        <v>15.91</v>
      </c>
      <c r="I34" s="40"/>
      <c r="J34" s="41"/>
      <c r="K34" s="42">
        <v>15.79</v>
      </c>
      <c r="L34" s="34">
        <f t="shared" si="14"/>
        <v>15.79</v>
      </c>
      <c r="N34" s="41"/>
      <c r="O34" s="42">
        <v>16.03</v>
      </c>
      <c r="P34" s="34">
        <f t="shared" si="15"/>
        <v>16.03</v>
      </c>
      <c r="Q34" s="34">
        <f t="shared" si="16"/>
        <v>31.82</v>
      </c>
      <c r="R34" s="34"/>
      <c r="S34" s="42"/>
      <c r="T34" s="34">
        <f t="shared" si="17"/>
        <v>15.91</v>
      </c>
      <c r="U34" s="33">
        <f t="shared" si="18"/>
        <v>0</v>
      </c>
      <c r="V34" s="34">
        <f t="shared" si="19"/>
        <v>15.91</v>
      </c>
    </row>
    <row r="35" spans="1:22" x14ac:dyDescent="0.25">
      <c r="A35" s="15">
        <f>RANK(D35,D25:D40)</f>
        <v>11</v>
      </c>
      <c r="B35" s="16">
        <f>'TOTAL OVERALL'!B35</f>
        <v>0</v>
      </c>
      <c r="C35" s="23"/>
      <c r="D35" s="18">
        <f t="shared" si="10"/>
        <v>0</v>
      </c>
      <c r="E35" s="19" t="str">
        <f t="shared" si="11"/>
        <v xml:space="preserve"> </v>
      </c>
      <c r="F35" s="39">
        <f t="shared" si="12"/>
        <v>0</v>
      </c>
      <c r="G35" s="21"/>
      <c r="H35" s="40">
        <f t="shared" si="13"/>
        <v>0</v>
      </c>
      <c r="I35" s="40"/>
      <c r="J35" s="41"/>
      <c r="K35" s="42"/>
      <c r="L35" s="34">
        <f t="shared" si="14"/>
        <v>0</v>
      </c>
      <c r="N35" s="41"/>
      <c r="O35" s="42"/>
      <c r="P35" s="34">
        <f t="shared" si="15"/>
        <v>0</v>
      </c>
      <c r="Q35" s="34">
        <f t="shared" si="16"/>
        <v>0</v>
      </c>
      <c r="R35" s="34"/>
      <c r="S35" s="42"/>
      <c r="T35" s="34">
        <f t="shared" si="17"/>
        <v>0</v>
      </c>
      <c r="U35" s="33">
        <f t="shared" si="18"/>
        <v>0</v>
      </c>
      <c r="V35" s="34">
        <f t="shared" si="19"/>
        <v>0</v>
      </c>
    </row>
    <row r="36" spans="1:22" x14ac:dyDescent="0.25">
      <c r="A36" s="15">
        <f>RANK(D36,D25:D40)</f>
        <v>11</v>
      </c>
      <c r="B36" s="16">
        <f>'TOTAL OVERALL'!B36</f>
        <v>0</v>
      </c>
      <c r="C36" s="23"/>
      <c r="D36" s="18">
        <f t="shared" si="10"/>
        <v>0</v>
      </c>
      <c r="E36" s="19" t="str">
        <f t="shared" si="11"/>
        <v xml:space="preserve"> </v>
      </c>
      <c r="F36" s="39">
        <f t="shared" si="12"/>
        <v>0</v>
      </c>
      <c r="G36" s="21"/>
      <c r="H36" s="40">
        <f t="shared" si="13"/>
        <v>0</v>
      </c>
      <c r="I36" s="40"/>
      <c r="J36" s="41"/>
      <c r="K36" s="42"/>
      <c r="L36" s="34">
        <f t="shared" si="14"/>
        <v>0</v>
      </c>
      <c r="N36" s="41"/>
      <c r="O36" s="42"/>
      <c r="P36" s="34">
        <f t="shared" si="15"/>
        <v>0</v>
      </c>
      <c r="Q36" s="34">
        <f t="shared" si="16"/>
        <v>0</v>
      </c>
      <c r="R36" s="34"/>
      <c r="S36" s="42"/>
      <c r="T36" s="34">
        <f t="shared" si="17"/>
        <v>0</v>
      </c>
      <c r="U36" s="33">
        <f t="shared" si="18"/>
        <v>0</v>
      </c>
      <c r="V36" s="34">
        <f t="shared" si="19"/>
        <v>0</v>
      </c>
    </row>
    <row r="37" spans="1:22" x14ac:dyDescent="0.25">
      <c r="A37" s="15">
        <f>RANK(D37,D25:D40)</f>
        <v>11</v>
      </c>
      <c r="B37" s="16">
        <f>'TOTAL OVERALL'!B37</f>
        <v>0</v>
      </c>
      <c r="C37" s="23"/>
      <c r="D37" s="18">
        <f t="shared" si="10"/>
        <v>0</v>
      </c>
      <c r="E37" s="19" t="str">
        <f t="shared" si="11"/>
        <v xml:space="preserve"> </v>
      </c>
      <c r="F37" s="39">
        <f t="shared" si="12"/>
        <v>0</v>
      </c>
      <c r="G37" s="21"/>
      <c r="H37" s="40">
        <f t="shared" si="13"/>
        <v>0</v>
      </c>
      <c r="I37" s="40"/>
      <c r="J37" s="41"/>
      <c r="K37" s="42"/>
      <c r="L37" s="34">
        <f t="shared" si="14"/>
        <v>0</v>
      </c>
      <c r="N37" s="41"/>
      <c r="O37" s="42"/>
      <c r="P37" s="34">
        <f t="shared" si="15"/>
        <v>0</v>
      </c>
      <c r="Q37" s="34">
        <f t="shared" si="16"/>
        <v>0</v>
      </c>
      <c r="R37" s="34"/>
      <c r="S37" s="42"/>
      <c r="T37" s="34">
        <f t="shared" si="17"/>
        <v>0</v>
      </c>
      <c r="U37" s="33">
        <f t="shared" si="18"/>
        <v>0</v>
      </c>
      <c r="V37" s="34">
        <f t="shared" si="19"/>
        <v>0</v>
      </c>
    </row>
    <row r="38" spans="1:22" x14ac:dyDescent="0.25">
      <c r="A38" s="15">
        <f>RANK(D38,D25:D40)</f>
        <v>11</v>
      </c>
      <c r="B38" s="16">
        <f>'TOTAL OVERALL'!B38</f>
        <v>0</v>
      </c>
      <c r="C38" s="23"/>
      <c r="D38" s="18">
        <f t="shared" si="10"/>
        <v>0</v>
      </c>
      <c r="E38" s="19" t="str">
        <f t="shared" si="11"/>
        <v xml:space="preserve"> </v>
      </c>
      <c r="F38" s="39">
        <f t="shared" si="12"/>
        <v>0</v>
      </c>
      <c r="G38" s="21"/>
      <c r="H38" s="40">
        <f t="shared" si="13"/>
        <v>0</v>
      </c>
      <c r="I38" s="40"/>
      <c r="J38" s="41"/>
      <c r="K38" s="42"/>
      <c r="L38" s="34">
        <f t="shared" si="14"/>
        <v>0</v>
      </c>
      <c r="N38" s="41"/>
      <c r="O38" s="42"/>
      <c r="P38" s="34">
        <f t="shared" si="15"/>
        <v>0</v>
      </c>
      <c r="Q38" s="34">
        <f t="shared" si="16"/>
        <v>0</v>
      </c>
      <c r="R38" s="34"/>
      <c r="S38" s="42"/>
      <c r="T38" s="34">
        <f t="shared" si="17"/>
        <v>0</v>
      </c>
      <c r="U38" s="33">
        <f t="shared" si="18"/>
        <v>0</v>
      </c>
      <c r="V38" s="34">
        <f t="shared" si="19"/>
        <v>0</v>
      </c>
    </row>
    <row r="39" spans="1:22" x14ac:dyDescent="0.25">
      <c r="A39" s="15">
        <f>RANK(D39,D25:D40)</f>
        <v>11</v>
      </c>
      <c r="B39" s="16">
        <f>'TOTAL OVERALL'!B39</f>
        <v>0</v>
      </c>
      <c r="C39" s="23"/>
      <c r="D39" s="18">
        <f t="shared" si="10"/>
        <v>0</v>
      </c>
      <c r="E39" s="19" t="str">
        <f t="shared" si="11"/>
        <v xml:space="preserve"> </v>
      </c>
      <c r="F39" s="39">
        <f t="shared" si="12"/>
        <v>0</v>
      </c>
      <c r="G39" s="21"/>
      <c r="H39" s="40">
        <f t="shared" si="13"/>
        <v>0</v>
      </c>
      <c r="I39" s="40"/>
      <c r="J39" s="41"/>
      <c r="K39" s="42"/>
      <c r="L39" s="34">
        <f t="shared" si="14"/>
        <v>0</v>
      </c>
      <c r="N39" s="41"/>
      <c r="O39" s="42"/>
      <c r="P39" s="34">
        <f t="shared" si="15"/>
        <v>0</v>
      </c>
      <c r="Q39" s="34">
        <f t="shared" si="16"/>
        <v>0</v>
      </c>
      <c r="R39" s="34"/>
      <c r="S39" s="42"/>
      <c r="T39" s="34">
        <f t="shared" si="17"/>
        <v>0</v>
      </c>
      <c r="U39" s="33">
        <f t="shared" si="18"/>
        <v>0</v>
      </c>
      <c r="V39" s="34">
        <f t="shared" si="19"/>
        <v>0</v>
      </c>
    </row>
    <row r="40" spans="1:22" x14ac:dyDescent="0.25">
      <c r="A40" s="15">
        <f>RANK(D40,D25:D40)</f>
        <v>11</v>
      </c>
      <c r="B40" s="16">
        <f>'TOTAL OVERALL'!B40</f>
        <v>0</v>
      </c>
      <c r="C40" s="23"/>
      <c r="D40" s="18">
        <f t="shared" si="10"/>
        <v>0</v>
      </c>
      <c r="E40" s="19" t="str">
        <f t="shared" si="11"/>
        <v xml:space="preserve"> </v>
      </c>
      <c r="F40" s="39">
        <f t="shared" si="12"/>
        <v>0</v>
      </c>
      <c r="G40" s="21"/>
      <c r="H40" s="40">
        <f t="shared" si="13"/>
        <v>0</v>
      </c>
      <c r="I40" s="40"/>
      <c r="J40" s="41"/>
      <c r="K40" s="42"/>
      <c r="L40" s="34">
        <f t="shared" si="14"/>
        <v>0</v>
      </c>
      <c r="N40" s="41"/>
      <c r="O40" s="42"/>
      <c r="P40" s="34">
        <f t="shared" si="15"/>
        <v>0</v>
      </c>
      <c r="Q40" s="34">
        <f t="shared" si="16"/>
        <v>0</v>
      </c>
      <c r="R40" s="34"/>
      <c r="S40" s="42"/>
      <c r="T40" s="34">
        <f t="shared" si="17"/>
        <v>0</v>
      </c>
      <c r="U40" s="33">
        <f t="shared" si="18"/>
        <v>0</v>
      </c>
      <c r="V40" s="34">
        <f t="shared" si="19"/>
        <v>0</v>
      </c>
    </row>
    <row r="41" spans="1:22" ht="13.8" thickBot="1" x14ac:dyDescent="0.3">
      <c r="B41" s="4"/>
      <c r="C41" s="4"/>
      <c r="D41" s="18"/>
      <c r="E41" s="19"/>
      <c r="F41" s="39"/>
      <c r="G41" s="21"/>
      <c r="H41" s="40"/>
      <c r="I41" s="40"/>
      <c r="J41" s="41"/>
      <c r="K41" s="42"/>
      <c r="L41" s="34"/>
      <c r="N41" s="41"/>
      <c r="O41" s="42"/>
      <c r="P41" s="34"/>
      <c r="Q41" s="34"/>
      <c r="R41" s="34"/>
      <c r="S41" s="42"/>
      <c r="T41" s="34"/>
      <c r="U41" s="33"/>
      <c r="V41" s="34"/>
    </row>
    <row r="42" spans="1:22" ht="14.4" thickTop="1" thickBot="1" x14ac:dyDescent="0.3">
      <c r="B42" s="6" t="s">
        <v>6</v>
      </c>
      <c r="C42" s="29"/>
      <c r="D42" s="27" t="s">
        <v>1</v>
      </c>
      <c r="E42" s="7"/>
      <c r="F42" s="37"/>
      <c r="G42" s="9"/>
      <c r="H42" s="14">
        <f>SMALL(T44:T51,(COUNTIF(T44:T51,0)+1))</f>
        <v>12.865</v>
      </c>
      <c r="I42" s="14"/>
      <c r="J42" s="35" t="s">
        <v>21</v>
      </c>
      <c r="K42" s="34"/>
      <c r="L42" s="34" t="s">
        <v>1</v>
      </c>
      <c r="N42" s="35" t="s">
        <v>22</v>
      </c>
      <c r="O42" s="34"/>
      <c r="P42" s="34"/>
      <c r="Q42" s="34" t="s">
        <v>10</v>
      </c>
      <c r="R42" s="34"/>
      <c r="S42" s="36" t="s">
        <v>11</v>
      </c>
      <c r="T42" s="34" t="s">
        <v>12</v>
      </c>
      <c r="U42" s="33" t="s">
        <v>12</v>
      </c>
    </row>
    <row r="43" spans="1:22" ht="14.4" thickTop="1" thickBot="1" x14ac:dyDescent="0.3">
      <c r="A43" s="1" t="s">
        <v>2</v>
      </c>
      <c r="B43" s="10"/>
      <c r="C43" s="10"/>
      <c r="D43" s="44" t="s">
        <v>3</v>
      </c>
      <c r="E43" s="45" t="s">
        <v>13</v>
      </c>
      <c r="F43" s="38" t="s">
        <v>14</v>
      </c>
      <c r="G43" s="12"/>
      <c r="H43" s="5" t="s">
        <v>15</v>
      </c>
      <c r="I43" s="5"/>
      <c r="J43" s="33" t="s">
        <v>16</v>
      </c>
      <c r="K43" s="34" t="s">
        <v>17</v>
      </c>
      <c r="L43" s="34" t="s">
        <v>18</v>
      </c>
      <c r="N43" s="33" t="s">
        <v>16</v>
      </c>
      <c r="O43" s="34" t="s">
        <v>17</v>
      </c>
      <c r="P43" s="34" t="s">
        <v>18</v>
      </c>
      <c r="Q43" s="34" t="s">
        <v>18</v>
      </c>
      <c r="R43" s="34"/>
      <c r="S43" s="36" t="s">
        <v>19</v>
      </c>
      <c r="T43" s="34" t="s">
        <v>18</v>
      </c>
      <c r="U43" s="33" t="s">
        <v>20</v>
      </c>
      <c r="V43" s="1" t="s">
        <v>19</v>
      </c>
    </row>
    <row r="44" spans="1:22" ht="13.8" thickTop="1" x14ac:dyDescent="0.25">
      <c r="A44" s="15">
        <f>RANK(D44,D44:D51)</f>
        <v>2</v>
      </c>
      <c r="B44" s="16" t="s">
        <v>59</v>
      </c>
      <c r="C44" s="17"/>
      <c r="D44" s="18">
        <f t="shared" ref="D44:D51" si="20">IF(H44=0,0,($H$42/H44)*100)</f>
        <v>69.59697051663511</v>
      </c>
      <c r="E44" s="19" t="str">
        <f t="shared" ref="E44:E51" si="21">IF(U44=0," ",U44)</f>
        <v xml:space="preserve"> </v>
      </c>
      <c r="F44" s="39">
        <f t="shared" ref="F44:F51" si="22">V44</f>
        <v>18.484999999999999</v>
      </c>
      <c r="G44" s="21"/>
      <c r="H44" s="40">
        <f t="shared" ref="H44:H51" si="23">(T44)</f>
        <v>18.484999999999999</v>
      </c>
      <c r="I44" s="40"/>
      <c r="J44" s="41"/>
      <c r="K44" s="42">
        <v>18.399999999999999</v>
      </c>
      <c r="L44" s="34">
        <f t="shared" ref="L44:L51" si="24">SUM(J44*60,K44)</f>
        <v>18.399999999999999</v>
      </c>
      <c r="N44" s="41"/>
      <c r="O44" s="42">
        <v>18.57</v>
      </c>
      <c r="P44" s="34">
        <f t="shared" ref="P44:P51" si="25">SUM(N44*60,O44)</f>
        <v>18.57</v>
      </c>
      <c r="Q44" s="34">
        <f t="shared" ref="Q44:Q51" si="26">IF(P44=0,L44,SUM(L44,P44))</f>
        <v>36.97</v>
      </c>
      <c r="R44" s="34"/>
      <c r="S44" s="42"/>
      <c r="T44" s="34">
        <f t="shared" ref="T44:T51" si="27">IF(P44=0,SUM(Q44,S44),SUM(Q44/2,S44))</f>
        <v>18.484999999999999</v>
      </c>
      <c r="U44" s="33">
        <f t="shared" ref="U44:U51" si="28">QUOTIENT(T44,60)</f>
        <v>0</v>
      </c>
      <c r="V44" s="34">
        <f>SUM(T44-(U44*60))</f>
        <v>18.484999999999999</v>
      </c>
    </row>
    <row r="45" spans="1:22" x14ac:dyDescent="0.25">
      <c r="A45" s="15">
        <f>RANK(D45,D44:D51)</f>
        <v>8</v>
      </c>
      <c r="B45" s="16" t="s">
        <v>93</v>
      </c>
      <c r="C45" s="23"/>
      <c r="D45" s="18">
        <f t="shared" si="20"/>
        <v>25.825554551841819</v>
      </c>
      <c r="E45" s="19" t="str">
        <f t="shared" si="21"/>
        <v xml:space="preserve"> </v>
      </c>
      <c r="F45" s="39">
        <f t="shared" si="22"/>
        <v>49.814999999999998</v>
      </c>
      <c r="G45" s="21"/>
      <c r="H45" s="40">
        <f t="shared" si="23"/>
        <v>49.814999999999998</v>
      </c>
      <c r="I45" s="40"/>
      <c r="J45" s="41"/>
      <c r="K45" s="42">
        <v>39.700000000000003</v>
      </c>
      <c r="L45" s="34">
        <f t="shared" si="24"/>
        <v>39.700000000000003</v>
      </c>
      <c r="N45" s="41"/>
      <c r="O45" s="42">
        <v>39.93</v>
      </c>
      <c r="P45" s="34">
        <f t="shared" si="25"/>
        <v>39.93</v>
      </c>
      <c r="Q45" s="34">
        <f t="shared" si="26"/>
        <v>79.63</v>
      </c>
      <c r="R45" s="34"/>
      <c r="S45" s="42">
        <v>10</v>
      </c>
      <c r="T45" s="34">
        <f t="shared" si="27"/>
        <v>49.814999999999998</v>
      </c>
      <c r="U45" s="33">
        <f t="shared" si="28"/>
        <v>0</v>
      </c>
      <c r="V45" s="34">
        <f t="shared" ref="V45:V51" si="29">T45-(U45*60)</f>
        <v>49.814999999999998</v>
      </c>
    </row>
    <row r="46" spans="1:22" x14ac:dyDescent="0.25">
      <c r="A46" s="15">
        <f>RANK(D46,D44:D51)</f>
        <v>1</v>
      </c>
      <c r="B46" s="16" t="s">
        <v>60</v>
      </c>
      <c r="C46" s="23"/>
      <c r="D46" s="18">
        <f t="shared" si="20"/>
        <v>100</v>
      </c>
      <c r="E46" s="19" t="str">
        <f t="shared" si="21"/>
        <v xml:space="preserve"> </v>
      </c>
      <c r="F46" s="39">
        <f t="shared" si="22"/>
        <v>12.865</v>
      </c>
      <c r="G46" s="21"/>
      <c r="H46" s="40">
        <f t="shared" si="23"/>
        <v>12.865</v>
      </c>
      <c r="I46" s="40"/>
      <c r="J46" s="41"/>
      <c r="K46" s="42">
        <v>12.76</v>
      </c>
      <c r="L46" s="34">
        <f t="shared" si="24"/>
        <v>12.76</v>
      </c>
      <c r="N46" s="41"/>
      <c r="O46" s="42">
        <v>12.97</v>
      </c>
      <c r="P46" s="34">
        <f t="shared" si="25"/>
        <v>12.97</v>
      </c>
      <c r="Q46" s="34">
        <f t="shared" si="26"/>
        <v>25.73</v>
      </c>
      <c r="R46" s="34"/>
      <c r="S46" s="42"/>
      <c r="T46" s="34">
        <f t="shared" si="27"/>
        <v>12.865</v>
      </c>
      <c r="U46" s="33">
        <f t="shared" si="28"/>
        <v>0</v>
      </c>
      <c r="V46" s="34">
        <f t="shared" si="29"/>
        <v>12.865</v>
      </c>
    </row>
    <row r="47" spans="1:22" x14ac:dyDescent="0.25">
      <c r="A47" s="15">
        <f>RANK(D47,D44:D51)</f>
        <v>6</v>
      </c>
      <c r="B47" s="16" t="s">
        <v>61</v>
      </c>
      <c r="C47" s="23"/>
      <c r="D47" s="18">
        <f t="shared" si="20"/>
        <v>42.291255752794207</v>
      </c>
      <c r="E47" s="19" t="str">
        <f t="shared" si="21"/>
        <v xml:space="preserve"> </v>
      </c>
      <c r="F47" s="39">
        <f t="shared" si="22"/>
        <v>30.42</v>
      </c>
      <c r="G47" s="21"/>
      <c r="H47" s="40">
        <f t="shared" si="23"/>
        <v>30.42</v>
      </c>
      <c r="I47" s="40"/>
      <c r="J47" s="41"/>
      <c r="K47" s="42">
        <v>20.34</v>
      </c>
      <c r="L47" s="34">
        <f t="shared" si="24"/>
        <v>20.34</v>
      </c>
      <c r="N47" s="41"/>
      <c r="O47" s="42">
        <v>20.5</v>
      </c>
      <c r="P47" s="34">
        <f t="shared" si="25"/>
        <v>20.5</v>
      </c>
      <c r="Q47" s="34">
        <f t="shared" si="26"/>
        <v>40.840000000000003</v>
      </c>
      <c r="R47" s="34"/>
      <c r="S47" s="42">
        <v>10</v>
      </c>
      <c r="T47" s="34">
        <f t="shared" si="27"/>
        <v>30.42</v>
      </c>
      <c r="U47" s="33">
        <f t="shared" si="28"/>
        <v>0</v>
      </c>
      <c r="V47" s="34">
        <f t="shared" si="29"/>
        <v>30.42</v>
      </c>
    </row>
    <row r="48" spans="1:22" x14ac:dyDescent="0.25">
      <c r="A48" s="15">
        <f>RANK(D48,D44:D51)</f>
        <v>3</v>
      </c>
      <c r="B48" s="16" t="s">
        <v>94</v>
      </c>
      <c r="C48" s="23"/>
      <c r="D48" s="18">
        <f t="shared" si="20"/>
        <v>65.254882069490236</v>
      </c>
      <c r="E48" s="19" t="str">
        <f t="shared" si="21"/>
        <v xml:space="preserve"> </v>
      </c>
      <c r="F48" s="39">
        <f t="shared" si="22"/>
        <v>19.715</v>
      </c>
      <c r="G48" s="21"/>
      <c r="H48" s="40">
        <f t="shared" si="23"/>
        <v>19.715</v>
      </c>
      <c r="I48" s="40"/>
      <c r="J48" s="41"/>
      <c r="K48" s="42">
        <v>19.71</v>
      </c>
      <c r="L48" s="34">
        <f t="shared" si="24"/>
        <v>19.71</v>
      </c>
      <c r="N48" s="41"/>
      <c r="O48" s="42">
        <v>19.72</v>
      </c>
      <c r="P48" s="34">
        <f t="shared" si="25"/>
        <v>19.72</v>
      </c>
      <c r="Q48" s="34">
        <f t="shared" si="26"/>
        <v>39.43</v>
      </c>
      <c r="R48" s="34"/>
      <c r="S48" s="42"/>
      <c r="T48" s="34">
        <f t="shared" si="27"/>
        <v>19.715</v>
      </c>
      <c r="U48" s="33">
        <f t="shared" si="28"/>
        <v>0</v>
      </c>
      <c r="V48" s="34">
        <f t="shared" si="29"/>
        <v>19.715</v>
      </c>
    </row>
    <row r="49" spans="1:22" x14ac:dyDescent="0.25">
      <c r="A49" s="15">
        <f>RANK(D49,D44:D51)</f>
        <v>7</v>
      </c>
      <c r="B49" s="16" t="s">
        <v>95</v>
      </c>
      <c r="C49" s="23"/>
      <c r="D49" s="18">
        <f t="shared" si="20"/>
        <v>37.436345118579951</v>
      </c>
      <c r="E49" s="19" t="str">
        <f t="shared" si="21"/>
        <v xml:space="preserve"> </v>
      </c>
      <c r="F49" s="39">
        <f t="shared" si="22"/>
        <v>34.365000000000002</v>
      </c>
      <c r="G49" s="21"/>
      <c r="H49" s="40">
        <f t="shared" si="23"/>
        <v>34.365000000000002</v>
      </c>
      <c r="I49" s="40"/>
      <c r="J49" s="41"/>
      <c r="K49" s="42">
        <v>24.76</v>
      </c>
      <c r="L49" s="34">
        <f t="shared" si="24"/>
        <v>24.76</v>
      </c>
      <c r="N49" s="41"/>
      <c r="O49" s="42">
        <v>23.97</v>
      </c>
      <c r="P49" s="34">
        <f t="shared" si="25"/>
        <v>23.97</v>
      </c>
      <c r="Q49" s="34">
        <f t="shared" si="26"/>
        <v>48.730000000000004</v>
      </c>
      <c r="R49" s="34"/>
      <c r="S49" s="42">
        <v>10</v>
      </c>
      <c r="T49" s="34">
        <f t="shared" si="27"/>
        <v>34.365000000000002</v>
      </c>
      <c r="U49" s="33">
        <f t="shared" si="28"/>
        <v>0</v>
      </c>
      <c r="V49" s="34">
        <f t="shared" si="29"/>
        <v>34.365000000000002</v>
      </c>
    </row>
    <row r="50" spans="1:22" x14ac:dyDescent="0.25">
      <c r="A50" s="15">
        <f>RANK(D50,D44:D51)</f>
        <v>5</v>
      </c>
      <c r="B50" s="16" t="s">
        <v>96</v>
      </c>
      <c r="C50" s="23"/>
      <c r="D50" s="18">
        <f t="shared" si="20"/>
        <v>61.029411764705884</v>
      </c>
      <c r="E50" s="19" t="str">
        <f t="shared" si="21"/>
        <v xml:space="preserve"> </v>
      </c>
      <c r="F50" s="39">
        <f t="shared" si="22"/>
        <v>21.08</v>
      </c>
      <c r="G50" s="21"/>
      <c r="H50" s="40">
        <f t="shared" si="23"/>
        <v>21.08</v>
      </c>
      <c r="I50" s="40"/>
      <c r="J50" s="41"/>
      <c r="K50" s="42">
        <v>21.03</v>
      </c>
      <c r="L50" s="34">
        <f t="shared" si="24"/>
        <v>21.03</v>
      </c>
      <c r="N50" s="41"/>
      <c r="O50" s="42">
        <v>21.13</v>
      </c>
      <c r="P50" s="34">
        <f t="shared" si="25"/>
        <v>21.13</v>
      </c>
      <c r="Q50" s="34">
        <f t="shared" si="26"/>
        <v>42.16</v>
      </c>
      <c r="R50" s="34"/>
      <c r="S50" s="42"/>
      <c r="T50" s="34">
        <f t="shared" si="27"/>
        <v>21.08</v>
      </c>
      <c r="U50" s="33">
        <f t="shared" si="28"/>
        <v>0</v>
      </c>
      <c r="V50" s="34">
        <f t="shared" si="29"/>
        <v>21.08</v>
      </c>
    </row>
    <row r="51" spans="1:22" x14ac:dyDescent="0.25">
      <c r="A51" s="15">
        <f>RANK(D51,D44:D51)</f>
        <v>4</v>
      </c>
      <c r="B51" s="16" t="s">
        <v>92</v>
      </c>
      <c r="C51" s="23"/>
      <c r="D51" s="18">
        <f t="shared" si="20"/>
        <v>61.865833132964653</v>
      </c>
      <c r="E51" s="19" t="str">
        <f t="shared" si="21"/>
        <v xml:space="preserve"> </v>
      </c>
      <c r="F51" s="39">
        <f t="shared" si="22"/>
        <v>20.795000000000002</v>
      </c>
      <c r="G51" s="21"/>
      <c r="H51" s="40">
        <f t="shared" si="23"/>
        <v>20.795000000000002</v>
      </c>
      <c r="I51" s="40"/>
      <c r="J51" s="41"/>
      <c r="K51" s="42">
        <v>20.84</v>
      </c>
      <c r="L51" s="34">
        <f t="shared" si="24"/>
        <v>20.84</v>
      </c>
      <c r="N51" s="41"/>
      <c r="O51" s="42">
        <v>20.75</v>
      </c>
      <c r="P51" s="34">
        <f t="shared" si="25"/>
        <v>20.75</v>
      </c>
      <c r="Q51" s="34">
        <f t="shared" si="26"/>
        <v>41.59</v>
      </c>
      <c r="R51" s="34"/>
      <c r="S51" s="42"/>
      <c r="T51" s="34">
        <f t="shared" si="27"/>
        <v>20.795000000000002</v>
      </c>
      <c r="U51" s="33">
        <f t="shared" si="28"/>
        <v>0</v>
      </c>
      <c r="V51" s="34">
        <f t="shared" si="29"/>
        <v>20.795000000000002</v>
      </c>
    </row>
  </sheetData>
  <pageMargins left="0.74791666666666667" right="0.74791666666666667" top="0.98402777777777772" bottom="0.98402777777777772" header="0.51180555555555551" footer="0.51180555555555551"/>
  <pageSetup scale="95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A1:V51"/>
  <sheetViews>
    <sheetView topLeftCell="A26" workbookViewId="0">
      <selection activeCell="O52" sqref="O52"/>
    </sheetView>
  </sheetViews>
  <sheetFormatPr defaultColWidth="9" defaultRowHeight="13.2" x14ac:dyDescent="0.25"/>
  <cols>
    <col min="1" max="4" width="9" style="1"/>
    <col min="5" max="5" width="7.33203125" style="1" customWidth="1"/>
    <col min="6" max="6" width="8.6640625" style="1" customWidth="1"/>
    <col min="7" max="7" width="2.6640625" style="1" hidden="1" customWidth="1"/>
    <col min="8" max="8" width="10.6640625" style="1" customWidth="1"/>
    <col min="9" max="9" width="0.109375" style="1" customWidth="1"/>
    <col min="10" max="10" width="5.6640625" style="1" customWidth="1"/>
    <col min="11" max="11" width="8.109375" style="1" customWidth="1"/>
    <col min="12" max="12" width="8.6640625" style="1" customWidth="1"/>
    <col min="13" max="13" width="2.6640625" style="1" hidden="1" customWidth="1"/>
    <col min="14" max="14" width="5.6640625" style="1" customWidth="1"/>
    <col min="15" max="15" width="7.6640625" style="1" customWidth="1"/>
    <col min="16" max="16" width="0.109375" style="1" customWidth="1"/>
    <col min="17" max="17" width="10.88671875" style="1" customWidth="1"/>
    <col min="18" max="18" width="2.6640625" style="1" hidden="1" customWidth="1"/>
    <col min="19" max="19" width="9.109375" style="1" customWidth="1"/>
    <col min="20" max="20" width="9" style="1" customWidth="1"/>
    <col min="21" max="16384" width="9" style="1"/>
  </cols>
  <sheetData>
    <row r="1" spans="1:22" x14ac:dyDescent="0.25">
      <c r="B1" s="2" t="s">
        <v>28</v>
      </c>
      <c r="H1" s="3"/>
      <c r="L1" s="3"/>
      <c r="P1" s="3"/>
      <c r="Q1" s="3"/>
      <c r="T1" s="3"/>
    </row>
    <row r="2" spans="1:22" x14ac:dyDescent="0.25">
      <c r="J2" s="33"/>
      <c r="K2" s="34"/>
      <c r="L2" s="34"/>
      <c r="N2" s="33"/>
      <c r="O2" s="34"/>
      <c r="P2" s="34"/>
      <c r="Q2" s="34"/>
      <c r="R2" s="34"/>
      <c r="S2" s="34"/>
      <c r="T2" s="34"/>
      <c r="U2" s="33"/>
    </row>
    <row r="3" spans="1:22" ht="13.5" customHeight="1" x14ac:dyDescent="0.25">
      <c r="B3" s="4"/>
      <c r="C3" s="4"/>
      <c r="D3" s="4"/>
      <c r="E3" s="5"/>
      <c r="F3" s="5"/>
      <c r="G3" s="5"/>
      <c r="H3" s="14"/>
      <c r="I3" s="14"/>
      <c r="J3" s="35" t="s">
        <v>8</v>
      </c>
      <c r="K3" s="34"/>
      <c r="L3" s="34"/>
      <c r="N3" s="35" t="s">
        <v>8</v>
      </c>
      <c r="O3" s="34"/>
      <c r="P3" s="34"/>
      <c r="Q3" s="34"/>
      <c r="R3" s="34"/>
      <c r="S3" s="36" t="s">
        <v>9</v>
      </c>
      <c r="T3" s="34"/>
      <c r="U3" s="33"/>
    </row>
    <row r="4" spans="1:22" ht="14.25" customHeight="1" x14ac:dyDescent="0.25">
      <c r="B4" s="6" t="s">
        <v>0</v>
      </c>
      <c r="C4" s="6"/>
      <c r="D4" s="32"/>
      <c r="E4" s="7"/>
      <c r="F4" s="37"/>
      <c r="G4" s="9"/>
      <c r="H4" s="14">
        <f>SMALL(T6:T21,(COUNTIF(T6:T21,0)+1))</f>
        <v>100.64</v>
      </c>
      <c r="I4" s="14"/>
      <c r="J4" s="35">
        <v>1</v>
      </c>
      <c r="K4" s="34"/>
      <c r="L4" s="34" t="s">
        <v>1</v>
      </c>
      <c r="N4" s="35">
        <v>2</v>
      </c>
      <c r="O4" s="34"/>
      <c r="P4" s="34"/>
      <c r="Q4" s="34" t="s">
        <v>10</v>
      </c>
      <c r="R4" s="34"/>
      <c r="S4" s="36" t="s">
        <v>11</v>
      </c>
      <c r="T4" s="34" t="s">
        <v>12</v>
      </c>
      <c r="U4" s="35" t="s">
        <v>12</v>
      </c>
    </row>
    <row r="5" spans="1:22" x14ac:dyDescent="0.25">
      <c r="A5" s="1" t="s">
        <v>2</v>
      </c>
      <c r="B5" s="10"/>
      <c r="C5" s="10"/>
      <c r="D5" s="10" t="s">
        <v>3</v>
      </c>
      <c r="E5" s="10" t="s">
        <v>13</v>
      </c>
      <c r="F5" s="38" t="s">
        <v>14</v>
      </c>
      <c r="G5" s="12"/>
      <c r="H5" s="5" t="s">
        <v>15</v>
      </c>
      <c r="I5" s="5"/>
      <c r="J5" s="33" t="s">
        <v>16</v>
      </c>
      <c r="K5" s="34" t="s">
        <v>17</v>
      </c>
      <c r="L5" s="34" t="s">
        <v>18</v>
      </c>
      <c r="N5" s="33" t="s">
        <v>16</v>
      </c>
      <c r="O5" s="34" t="s">
        <v>17</v>
      </c>
      <c r="P5" s="34" t="s">
        <v>18</v>
      </c>
      <c r="Q5" s="34" t="s">
        <v>18</v>
      </c>
      <c r="R5" s="34"/>
      <c r="S5" s="36" t="s">
        <v>19</v>
      </c>
      <c r="T5" s="34" t="s">
        <v>18</v>
      </c>
      <c r="U5" s="33" t="s">
        <v>20</v>
      </c>
      <c r="V5" s="1" t="s">
        <v>19</v>
      </c>
    </row>
    <row r="6" spans="1:22" x14ac:dyDescent="0.25">
      <c r="A6" s="15">
        <f>RANK(D6,D6:D21)</f>
        <v>2</v>
      </c>
      <c r="B6" s="16" t="str">
        <f ca="1">'TOTAL OVERALL'!B6</f>
        <v>Alfred 1</v>
      </c>
      <c r="C6" s="17"/>
      <c r="D6" s="18">
        <f>IF(H6=0,0,($H$4/H6)*100)</f>
        <v>96.625222024866787</v>
      </c>
      <c r="E6" s="19">
        <f t="shared" ref="E6:E22" si="0">IF(U6=0," ",U6)</f>
        <v>1</v>
      </c>
      <c r="F6" s="39">
        <f t="shared" ref="F6:F22" si="1">V6</f>
        <v>44.155000000000001</v>
      </c>
      <c r="G6" s="21"/>
      <c r="H6" s="40">
        <f t="shared" ref="H6:H22" si="2">(T6)</f>
        <v>104.155</v>
      </c>
      <c r="I6" s="40"/>
      <c r="J6" s="41">
        <v>1</v>
      </c>
      <c r="K6" s="42">
        <v>45.25</v>
      </c>
      <c r="L6" s="34">
        <f t="shared" ref="L6:L22" si="3">SUM(J6*60,K6)</f>
        <v>105.25</v>
      </c>
      <c r="N6" s="41">
        <v>1</v>
      </c>
      <c r="O6" s="42">
        <v>43.06</v>
      </c>
      <c r="P6" s="34">
        <f t="shared" ref="P6:P21" si="4">SUM(N6*60,O6)</f>
        <v>103.06</v>
      </c>
      <c r="Q6" s="34">
        <f t="shared" ref="Q6:Q22" si="5">IF(P6=0,L6,SUM(L6,P6))</f>
        <v>208.31</v>
      </c>
      <c r="R6" s="34"/>
      <c r="S6" s="42"/>
      <c r="T6" s="34">
        <f t="shared" ref="T6:T22" si="6">IF(P6=0,SUM(Q6,S6),SUM(Q6/2,S6))</f>
        <v>104.155</v>
      </c>
      <c r="U6" s="33">
        <f t="shared" ref="U6:U22" si="7">QUOTIENT(T6,60)</f>
        <v>1</v>
      </c>
      <c r="V6" s="34">
        <f>SUM(T6-(U6*60))</f>
        <v>44.155000000000001</v>
      </c>
    </row>
    <row r="7" spans="1:22" x14ac:dyDescent="0.25">
      <c r="A7" s="15">
        <f>RANK(D7,D6:D21)</f>
        <v>6</v>
      </c>
      <c r="B7" s="16" t="s">
        <v>73</v>
      </c>
      <c r="C7" s="17"/>
      <c r="D7" s="18">
        <f t="shared" ref="D7:D21" si="8">IF(H7=0,0,($H$4/H7)*100)</f>
        <v>70.845799162296288</v>
      </c>
      <c r="E7" s="19">
        <f t="shared" si="0"/>
        <v>2</v>
      </c>
      <c r="F7" s="39">
        <f t="shared" si="1"/>
        <v>22.055000000000007</v>
      </c>
      <c r="G7" s="21"/>
      <c r="H7" s="40">
        <f t="shared" si="2"/>
        <v>142.05500000000001</v>
      </c>
      <c r="I7" s="40"/>
      <c r="J7" s="41">
        <v>2</v>
      </c>
      <c r="K7" s="42">
        <v>22.49</v>
      </c>
      <c r="L7" s="34">
        <f t="shared" si="3"/>
        <v>142.49</v>
      </c>
      <c r="N7" s="41">
        <v>2</v>
      </c>
      <c r="O7" s="42">
        <v>21.62</v>
      </c>
      <c r="P7" s="34">
        <f t="shared" si="4"/>
        <v>141.62</v>
      </c>
      <c r="Q7" s="34">
        <f t="shared" si="5"/>
        <v>284.11</v>
      </c>
      <c r="R7" s="34"/>
      <c r="S7" s="42"/>
      <c r="T7" s="34">
        <f t="shared" si="6"/>
        <v>142.05500000000001</v>
      </c>
      <c r="U7" s="33">
        <f t="shared" si="7"/>
        <v>2</v>
      </c>
      <c r="V7" s="34">
        <f>T7-(U7*60)</f>
        <v>22.055000000000007</v>
      </c>
    </row>
    <row r="8" spans="1:22" x14ac:dyDescent="0.25">
      <c r="A8" s="15">
        <f>RANK(D8,D6:D21)</f>
        <v>3</v>
      </c>
      <c r="B8" s="16" t="s">
        <v>74</v>
      </c>
      <c r="C8" s="23"/>
      <c r="D8" s="18">
        <f t="shared" si="8"/>
        <v>93.779993477146718</v>
      </c>
      <c r="E8" s="19">
        <f t="shared" si="0"/>
        <v>1</v>
      </c>
      <c r="F8" s="39">
        <f t="shared" si="1"/>
        <v>47.314999999999998</v>
      </c>
      <c r="G8" s="21"/>
      <c r="H8" s="40">
        <f t="shared" si="2"/>
        <v>107.315</v>
      </c>
      <c r="I8" s="40"/>
      <c r="J8" s="41">
        <v>1</v>
      </c>
      <c r="K8" s="42">
        <v>47.45</v>
      </c>
      <c r="L8" s="34">
        <f t="shared" si="3"/>
        <v>107.45</v>
      </c>
      <c r="N8" s="41">
        <v>1</v>
      </c>
      <c r="O8" s="42">
        <v>47.18</v>
      </c>
      <c r="P8" s="34">
        <f t="shared" si="4"/>
        <v>107.18</v>
      </c>
      <c r="Q8" s="34">
        <f t="shared" si="5"/>
        <v>214.63</v>
      </c>
      <c r="R8" s="34"/>
      <c r="S8" s="42"/>
      <c r="T8" s="34">
        <f t="shared" si="6"/>
        <v>107.315</v>
      </c>
      <c r="U8" s="33">
        <f t="shared" si="7"/>
        <v>1</v>
      </c>
      <c r="V8" s="34">
        <f>T8-(U8*60)</f>
        <v>47.314999999999998</v>
      </c>
    </row>
    <row r="9" spans="1:22" x14ac:dyDescent="0.25">
      <c r="A9" s="15">
        <f>RANK(D9,D6:D21)</f>
        <v>12</v>
      </c>
      <c r="B9" s="16" t="s">
        <v>75</v>
      </c>
      <c r="C9" s="23"/>
      <c r="D9" s="18">
        <f t="shared" si="8"/>
        <v>33.201372393771443</v>
      </c>
      <c r="E9" s="19">
        <f t="shared" si="0"/>
        <v>5</v>
      </c>
      <c r="F9" s="39">
        <f t="shared" si="1"/>
        <v>3.1200000000000045</v>
      </c>
      <c r="G9" s="21"/>
      <c r="H9" s="40">
        <f t="shared" si="2"/>
        <v>303.12</v>
      </c>
      <c r="I9" s="40"/>
      <c r="J9" s="41">
        <v>5</v>
      </c>
      <c r="K9" s="42">
        <v>4.53</v>
      </c>
      <c r="L9" s="34">
        <f t="shared" si="3"/>
        <v>304.52999999999997</v>
      </c>
      <c r="N9" s="41">
        <v>5</v>
      </c>
      <c r="O9" s="42">
        <v>1.71</v>
      </c>
      <c r="P9" s="34">
        <f t="shared" si="4"/>
        <v>301.70999999999998</v>
      </c>
      <c r="Q9" s="34">
        <f t="shared" si="5"/>
        <v>606.24</v>
      </c>
      <c r="R9" s="34"/>
      <c r="S9" s="42"/>
      <c r="T9" s="34">
        <f t="shared" si="6"/>
        <v>303.12</v>
      </c>
      <c r="U9" s="33">
        <f t="shared" si="7"/>
        <v>5</v>
      </c>
      <c r="V9" s="34">
        <f>SUM(T9-(U9*60))</f>
        <v>3.1200000000000045</v>
      </c>
    </row>
    <row r="10" spans="1:22" x14ac:dyDescent="0.25">
      <c r="A10" s="15">
        <f>RANK(D10,D6:D21)</f>
        <v>5</v>
      </c>
      <c r="B10" s="16" t="s">
        <v>76</v>
      </c>
      <c r="C10" s="23"/>
      <c r="D10" s="18">
        <f t="shared" si="8"/>
        <v>72.249542338203085</v>
      </c>
      <c r="E10" s="19">
        <f t="shared" si="0"/>
        <v>2</v>
      </c>
      <c r="F10" s="39">
        <f t="shared" si="1"/>
        <v>19.295000000000016</v>
      </c>
      <c r="G10" s="21"/>
      <c r="H10" s="40">
        <f t="shared" si="2"/>
        <v>139.29500000000002</v>
      </c>
      <c r="I10" s="40"/>
      <c r="J10" s="41">
        <v>2</v>
      </c>
      <c r="K10" s="42">
        <v>19.13</v>
      </c>
      <c r="L10" s="34">
        <f t="shared" si="3"/>
        <v>139.13</v>
      </c>
      <c r="N10" s="41">
        <v>2</v>
      </c>
      <c r="O10" s="42">
        <v>19.46</v>
      </c>
      <c r="P10" s="34">
        <f t="shared" si="4"/>
        <v>139.46</v>
      </c>
      <c r="Q10" s="34">
        <f t="shared" si="5"/>
        <v>278.59000000000003</v>
      </c>
      <c r="R10" s="34"/>
      <c r="S10" s="42"/>
      <c r="T10" s="34">
        <f t="shared" si="6"/>
        <v>139.29500000000002</v>
      </c>
      <c r="U10" s="33">
        <f t="shared" si="7"/>
        <v>2</v>
      </c>
      <c r="V10" s="34">
        <f>SUM(T10-(U10*60))</f>
        <v>19.295000000000016</v>
      </c>
    </row>
    <row r="11" spans="1:22" x14ac:dyDescent="0.25">
      <c r="A11" s="15">
        <f>RANK(D11,D6:D21)</f>
        <v>1</v>
      </c>
      <c r="B11" s="16" t="s">
        <v>77</v>
      </c>
      <c r="C11" s="17"/>
      <c r="D11" s="18">
        <f t="shared" si="8"/>
        <v>100</v>
      </c>
      <c r="E11" s="19">
        <f t="shared" si="0"/>
        <v>1</v>
      </c>
      <c r="F11" s="39">
        <f t="shared" si="1"/>
        <v>40.64</v>
      </c>
      <c r="G11" s="21"/>
      <c r="H11" s="40">
        <f t="shared" si="2"/>
        <v>100.64</v>
      </c>
      <c r="I11" s="40"/>
      <c r="J11" s="41">
        <v>1</v>
      </c>
      <c r="K11" s="42">
        <v>40.64</v>
      </c>
      <c r="L11" s="34">
        <f t="shared" si="3"/>
        <v>100.64</v>
      </c>
      <c r="N11" s="41"/>
      <c r="O11" s="42"/>
      <c r="P11" s="34">
        <f t="shared" si="4"/>
        <v>0</v>
      </c>
      <c r="Q11" s="34">
        <f t="shared" si="5"/>
        <v>100.64</v>
      </c>
      <c r="R11" s="34"/>
      <c r="S11" s="42"/>
      <c r="T11" s="34">
        <f t="shared" si="6"/>
        <v>100.64</v>
      </c>
      <c r="U11" s="33">
        <f t="shared" si="7"/>
        <v>1</v>
      </c>
      <c r="V11" s="34">
        <f t="shared" ref="V11:V22" si="9">T11-(U11*60)</f>
        <v>40.64</v>
      </c>
    </row>
    <row r="12" spans="1:22" x14ac:dyDescent="0.25">
      <c r="A12" s="15">
        <f>RANK(D12,D6:D21)</f>
        <v>11</v>
      </c>
      <c r="B12" s="16" t="s">
        <v>78</v>
      </c>
      <c r="C12" s="23"/>
      <c r="D12" s="18">
        <f t="shared" si="8"/>
        <v>44.316255311653713</v>
      </c>
      <c r="E12" s="19">
        <f t="shared" si="0"/>
        <v>3</v>
      </c>
      <c r="F12" s="39">
        <f t="shared" si="1"/>
        <v>47.094999999999999</v>
      </c>
      <c r="G12" s="21"/>
      <c r="H12" s="40">
        <f t="shared" si="2"/>
        <v>227.095</v>
      </c>
      <c r="I12" s="40"/>
      <c r="J12" s="41">
        <v>3</v>
      </c>
      <c r="K12" s="42">
        <v>46.41</v>
      </c>
      <c r="L12" s="34">
        <f t="shared" si="3"/>
        <v>226.41</v>
      </c>
      <c r="N12" s="41">
        <v>3</v>
      </c>
      <c r="O12" s="42">
        <v>47.78</v>
      </c>
      <c r="P12" s="34">
        <f t="shared" si="4"/>
        <v>227.78</v>
      </c>
      <c r="Q12" s="34">
        <f t="shared" si="5"/>
        <v>454.19</v>
      </c>
      <c r="R12" s="34"/>
      <c r="S12" s="42"/>
      <c r="T12" s="34">
        <f t="shared" si="6"/>
        <v>227.095</v>
      </c>
      <c r="U12" s="33">
        <f t="shared" si="7"/>
        <v>3</v>
      </c>
      <c r="V12" s="34">
        <f t="shared" si="9"/>
        <v>47.094999999999999</v>
      </c>
    </row>
    <row r="13" spans="1:22" x14ac:dyDescent="0.25">
      <c r="A13" s="15">
        <f>RANK(D13,D6:D21)</f>
        <v>14</v>
      </c>
      <c r="B13" s="16" t="s">
        <v>79</v>
      </c>
      <c r="C13" s="17"/>
      <c r="D13" s="18">
        <f t="shared" si="8"/>
        <v>27.466874087416933</v>
      </c>
      <c r="E13" s="19">
        <f t="shared" si="0"/>
        <v>6</v>
      </c>
      <c r="F13" s="39">
        <f t="shared" si="1"/>
        <v>6.4049999999999727</v>
      </c>
      <c r="G13" s="21"/>
      <c r="H13" s="40">
        <f t="shared" si="2"/>
        <v>366.40499999999997</v>
      </c>
      <c r="I13" s="40"/>
      <c r="J13" s="41">
        <v>6</v>
      </c>
      <c r="K13" s="42">
        <v>6.44</v>
      </c>
      <c r="L13" s="34">
        <f t="shared" si="3"/>
        <v>366.44</v>
      </c>
      <c r="N13" s="41">
        <v>6</v>
      </c>
      <c r="O13" s="42">
        <v>6.37</v>
      </c>
      <c r="P13" s="34">
        <f t="shared" si="4"/>
        <v>366.37</v>
      </c>
      <c r="Q13" s="34">
        <f t="shared" si="5"/>
        <v>732.81</v>
      </c>
      <c r="R13" s="34"/>
      <c r="S13" s="42"/>
      <c r="T13" s="34">
        <f t="shared" si="6"/>
        <v>366.40499999999997</v>
      </c>
      <c r="U13" s="33">
        <f t="shared" si="7"/>
        <v>6</v>
      </c>
      <c r="V13" s="34">
        <f t="shared" si="9"/>
        <v>6.4049999999999727</v>
      </c>
    </row>
    <row r="14" spans="1:22" x14ac:dyDescent="0.25">
      <c r="A14" s="15">
        <f>RANK(D14,D6:D21)</f>
        <v>10</v>
      </c>
      <c r="B14" s="16" t="s">
        <v>80</v>
      </c>
      <c r="C14" s="17"/>
      <c r="D14" s="18">
        <f t="shared" si="8"/>
        <v>45.114871679928278</v>
      </c>
      <c r="E14" s="19">
        <f t="shared" si="0"/>
        <v>3</v>
      </c>
      <c r="F14" s="39">
        <f t="shared" si="1"/>
        <v>43.074999999999989</v>
      </c>
      <c r="G14" s="21"/>
      <c r="H14" s="40">
        <f t="shared" si="2"/>
        <v>223.07499999999999</v>
      </c>
      <c r="I14" s="40"/>
      <c r="J14" s="41">
        <v>3</v>
      </c>
      <c r="K14" s="42">
        <v>43.09</v>
      </c>
      <c r="L14" s="34">
        <f t="shared" si="3"/>
        <v>223.09</v>
      </c>
      <c r="N14" s="41">
        <v>3</v>
      </c>
      <c r="O14" s="42">
        <v>43.06</v>
      </c>
      <c r="P14" s="34">
        <f t="shared" si="4"/>
        <v>223.06</v>
      </c>
      <c r="Q14" s="34">
        <f t="shared" si="5"/>
        <v>446.15</v>
      </c>
      <c r="R14" s="34"/>
      <c r="S14" s="42"/>
      <c r="T14" s="34">
        <f t="shared" si="6"/>
        <v>223.07499999999999</v>
      </c>
      <c r="U14" s="33">
        <f t="shared" si="7"/>
        <v>3</v>
      </c>
      <c r="V14" s="34">
        <f t="shared" si="9"/>
        <v>43.074999999999989</v>
      </c>
    </row>
    <row r="15" spans="1:22" x14ac:dyDescent="0.25">
      <c r="A15" s="15">
        <f>RANK(D15,D6:D21)</f>
        <v>7</v>
      </c>
      <c r="B15" s="16" t="s">
        <v>81</v>
      </c>
      <c r="C15" s="17"/>
      <c r="D15" s="18">
        <f t="shared" si="8"/>
        <v>61.487704292042153</v>
      </c>
      <c r="E15" s="19">
        <f t="shared" si="0"/>
        <v>2</v>
      </c>
      <c r="F15" s="39">
        <f t="shared" si="1"/>
        <v>43.675000000000011</v>
      </c>
      <c r="G15" s="21"/>
      <c r="H15" s="40">
        <f t="shared" si="2"/>
        <v>163.67500000000001</v>
      </c>
      <c r="I15" s="40"/>
      <c r="J15" s="41">
        <v>2</v>
      </c>
      <c r="K15" s="42">
        <v>43.75</v>
      </c>
      <c r="L15" s="34">
        <f t="shared" si="3"/>
        <v>163.75</v>
      </c>
      <c r="N15" s="41">
        <v>2</v>
      </c>
      <c r="O15" s="42">
        <v>43.6</v>
      </c>
      <c r="P15" s="34">
        <f t="shared" si="4"/>
        <v>163.6</v>
      </c>
      <c r="Q15" s="34">
        <f t="shared" si="5"/>
        <v>327.35000000000002</v>
      </c>
      <c r="R15" s="34"/>
      <c r="S15" s="42"/>
      <c r="T15" s="34">
        <f t="shared" si="6"/>
        <v>163.67500000000001</v>
      </c>
      <c r="U15" s="33">
        <f t="shared" si="7"/>
        <v>2</v>
      </c>
      <c r="V15" s="34">
        <f t="shared" si="9"/>
        <v>43.675000000000011</v>
      </c>
    </row>
    <row r="16" spans="1:22" x14ac:dyDescent="0.25">
      <c r="A16" s="15">
        <f>RANK(D16,D6:D21)</f>
        <v>8</v>
      </c>
      <c r="B16" s="16" t="s">
        <v>82</v>
      </c>
      <c r="C16" s="17"/>
      <c r="D16" s="18">
        <f t="shared" si="8"/>
        <v>60.033404915294689</v>
      </c>
      <c r="E16" s="19">
        <f t="shared" si="0"/>
        <v>2</v>
      </c>
      <c r="F16" s="39">
        <f t="shared" si="1"/>
        <v>47.639999999999986</v>
      </c>
      <c r="G16" s="21"/>
      <c r="H16" s="40">
        <f t="shared" si="2"/>
        <v>167.64</v>
      </c>
      <c r="I16" s="40"/>
      <c r="J16" s="41">
        <v>2</v>
      </c>
      <c r="K16" s="42">
        <v>47.8</v>
      </c>
      <c r="L16" s="34">
        <f t="shared" si="3"/>
        <v>167.8</v>
      </c>
      <c r="N16" s="41">
        <v>2</v>
      </c>
      <c r="O16" s="42">
        <v>47.48</v>
      </c>
      <c r="P16" s="34">
        <f t="shared" si="4"/>
        <v>167.48</v>
      </c>
      <c r="Q16" s="34">
        <f t="shared" si="5"/>
        <v>335.28</v>
      </c>
      <c r="R16" s="34"/>
      <c r="S16" s="42"/>
      <c r="T16" s="34">
        <f t="shared" si="6"/>
        <v>167.64</v>
      </c>
      <c r="U16" s="33">
        <f t="shared" si="7"/>
        <v>2</v>
      </c>
      <c r="V16" s="34">
        <f t="shared" si="9"/>
        <v>47.639999999999986</v>
      </c>
    </row>
    <row r="17" spans="1:22" x14ac:dyDescent="0.25">
      <c r="A17" s="15">
        <f>RANK(D17,D6:D21)</f>
        <v>16</v>
      </c>
      <c r="B17" s="16" t="s">
        <v>83</v>
      </c>
      <c r="C17" s="17"/>
      <c r="D17" s="18">
        <f t="shared" si="8"/>
        <v>17.270433991728588</v>
      </c>
      <c r="E17" s="19">
        <f t="shared" si="0"/>
        <v>9</v>
      </c>
      <c r="F17" s="39">
        <f t="shared" si="1"/>
        <v>42.730000000000018</v>
      </c>
      <c r="G17" s="21"/>
      <c r="H17" s="40">
        <f t="shared" si="2"/>
        <v>582.73</v>
      </c>
      <c r="I17" s="40"/>
      <c r="J17" s="41">
        <v>9</v>
      </c>
      <c r="K17" s="42">
        <v>43.35</v>
      </c>
      <c r="L17" s="34">
        <f t="shared" si="3"/>
        <v>583.35</v>
      </c>
      <c r="N17" s="41">
        <v>9</v>
      </c>
      <c r="O17" s="42">
        <v>42.11</v>
      </c>
      <c r="P17" s="34">
        <f t="shared" si="4"/>
        <v>582.11</v>
      </c>
      <c r="Q17" s="34">
        <f t="shared" si="5"/>
        <v>1165.46</v>
      </c>
      <c r="R17" s="34"/>
      <c r="S17" s="42"/>
      <c r="T17" s="34">
        <f t="shared" si="6"/>
        <v>582.73</v>
      </c>
      <c r="U17" s="33">
        <f t="shared" si="7"/>
        <v>9</v>
      </c>
      <c r="V17" s="34">
        <f t="shared" si="9"/>
        <v>42.730000000000018</v>
      </c>
    </row>
    <row r="18" spans="1:22" x14ac:dyDescent="0.25">
      <c r="A18" s="15">
        <f>RANK(D18,D6:D21)</f>
        <v>13</v>
      </c>
      <c r="B18" s="16" t="s">
        <v>84</v>
      </c>
      <c r="C18" s="17"/>
      <c r="D18" s="18">
        <f t="shared" si="8"/>
        <v>29.24433725136938</v>
      </c>
      <c r="E18" s="19">
        <f t="shared" si="0"/>
        <v>5</v>
      </c>
      <c r="F18" s="39">
        <f t="shared" si="1"/>
        <v>44.134999999999991</v>
      </c>
      <c r="G18" s="21"/>
      <c r="H18" s="40">
        <f t="shared" si="2"/>
        <v>344.13499999999999</v>
      </c>
      <c r="I18" s="40"/>
      <c r="J18" s="41">
        <v>5</v>
      </c>
      <c r="K18" s="42">
        <v>44.34</v>
      </c>
      <c r="L18" s="34">
        <f t="shared" si="3"/>
        <v>344.34000000000003</v>
      </c>
      <c r="N18" s="41">
        <v>5</v>
      </c>
      <c r="O18" s="42">
        <v>43.93</v>
      </c>
      <c r="P18" s="34">
        <f t="shared" si="4"/>
        <v>343.93</v>
      </c>
      <c r="Q18" s="34">
        <f t="shared" si="5"/>
        <v>688.27</v>
      </c>
      <c r="R18" s="34"/>
      <c r="S18" s="42"/>
      <c r="T18" s="34">
        <f t="shared" si="6"/>
        <v>344.13499999999999</v>
      </c>
      <c r="U18" s="33">
        <f t="shared" si="7"/>
        <v>5</v>
      </c>
      <c r="V18" s="34">
        <f t="shared" si="9"/>
        <v>44.134999999999991</v>
      </c>
    </row>
    <row r="19" spans="1:22" x14ac:dyDescent="0.25">
      <c r="A19" s="15">
        <f>RANK(D19,D6:D21)</f>
        <v>9</v>
      </c>
      <c r="B19" s="16" t="s">
        <v>85</v>
      </c>
      <c r="C19" s="17"/>
      <c r="D19" s="18">
        <f t="shared" si="8"/>
        <v>49.343008433026078</v>
      </c>
      <c r="E19" s="19">
        <f t="shared" si="0"/>
        <v>3</v>
      </c>
      <c r="F19" s="39">
        <f t="shared" si="1"/>
        <v>23.960000000000008</v>
      </c>
      <c r="G19" s="21"/>
      <c r="H19" s="40">
        <f t="shared" si="2"/>
        <v>203.96</v>
      </c>
      <c r="I19" s="40"/>
      <c r="J19" s="41">
        <v>3</v>
      </c>
      <c r="K19" s="42">
        <v>23.96</v>
      </c>
      <c r="L19" s="34">
        <f t="shared" si="3"/>
        <v>203.96</v>
      </c>
      <c r="N19" s="41"/>
      <c r="O19" s="42"/>
      <c r="P19" s="34">
        <f t="shared" si="4"/>
        <v>0</v>
      </c>
      <c r="Q19" s="34">
        <f t="shared" si="5"/>
        <v>203.96</v>
      </c>
      <c r="R19" s="34"/>
      <c r="S19" s="42"/>
      <c r="T19" s="34">
        <f t="shared" si="6"/>
        <v>203.96</v>
      </c>
      <c r="U19" s="33">
        <f t="shared" si="7"/>
        <v>3</v>
      </c>
      <c r="V19" s="34">
        <f t="shared" si="9"/>
        <v>23.960000000000008</v>
      </c>
    </row>
    <row r="20" spans="1:22" x14ac:dyDescent="0.25">
      <c r="A20" s="15">
        <f>RANK(D20,D6:D21)</f>
        <v>4</v>
      </c>
      <c r="B20" s="16" t="s">
        <v>86</v>
      </c>
      <c r="C20" s="17"/>
      <c r="D20" s="18">
        <f t="shared" si="8"/>
        <v>86.897206752147824</v>
      </c>
      <c r="E20" s="19">
        <f t="shared" si="0"/>
        <v>1</v>
      </c>
      <c r="F20" s="39">
        <f t="shared" si="1"/>
        <v>55.814999999999998</v>
      </c>
      <c r="G20" s="21"/>
      <c r="H20" s="40">
        <f t="shared" si="2"/>
        <v>115.815</v>
      </c>
      <c r="I20" s="40"/>
      <c r="J20" s="41">
        <v>1</v>
      </c>
      <c r="K20" s="42">
        <v>56.07</v>
      </c>
      <c r="L20" s="34">
        <f t="shared" si="3"/>
        <v>116.07</v>
      </c>
      <c r="N20" s="41">
        <v>1</v>
      </c>
      <c r="O20" s="42">
        <v>55.56</v>
      </c>
      <c r="P20" s="34">
        <f t="shared" si="4"/>
        <v>115.56</v>
      </c>
      <c r="Q20" s="34">
        <f t="shared" si="5"/>
        <v>231.63</v>
      </c>
      <c r="R20" s="34"/>
      <c r="S20" s="42"/>
      <c r="T20" s="34">
        <f t="shared" si="6"/>
        <v>115.815</v>
      </c>
      <c r="U20" s="33">
        <f t="shared" si="7"/>
        <v>1</v>
      </c>
      <c r="V20" s="34">
        <f t="shared" si="9"/>
        <v>55.814999999999998</v>
      </c>
    </row>
    <row r="21" spans="1:22" x14ac:dyDescent="0.25">
      <c r="A21" s="15">
        <f>RANK(D21,D6:D21)</f>
        <v>15</v>
      </c>
      <c r="B21" s="16" t="s">
        <v>87</v>
      </c>
      <c r="C21" s="17"/>
      <c r="D21" s="18">
        <f t="shared" si="8"/>
        <v>21.070262122100328</v>
      </c>
      <c r="E21" s="19">
        <f t="shared" si="0"/>
        <v>7</v>
      </c>
      <c r="F21" s="39">
        <f t="shared" si="1"/>
        <v>57.639999999999986</v>
      </c>
      <c r="G21" s="21"/>
      <c r="H21" s="40">
        <f t="shared" si="2"/>
        <v>477.64</v>
      </c>
      <c r="I21" s="40"/>
      <c r="J21" s="41">
        <v>7</v>
      </c>
      <c r="K21" s="42">
        <v>56.44</v>
      </c>
      <c r="L21" s="34">
        <f t="shared" si="3"/>
        <v>476.44</v>
      </c>
      <c r="N21" s="41">
        <v>7</v>
      </c>
      <c r="O21" s="42">
        <v>58.84</v>
      </c>
      <c r="P21" s="34">
        <f t="shared" si="4"/>
        <v>478.84000000000003</v>
      </c>
      <c r="Q21" s="34">
        <f t="shared" si="5"/>
        <v>955.28</v>
      </c>
      <c r="R21" s="34"/>
      <c r="S21" s="42"/>
      <c r="T21" s="34">
        <f t="shared" si="6"/>
        <v>477.64</v>
      </c>
      <c r="U21" s="33">
        <f t="shared" si="7"/>
        <v>7</v>
      </c>
      <c r="V21" s="34">
        <f t="shared" si="9"/>
        <v>57.639999999999986</v>
      </c>
    </row>
    <row r="22" spans="1:22" ht="14.25" customHeight="1" x14ac:dyDescent="0.25">
      <c r="A22" s="15"/>
      <c r="B22" s="4" t="s">
        <v>108</v>
      </c>
      <c r="C22" s="4"/>
      <c r="D22" s="18"/>
      <c r="E22" s="19" t="str">
        <f t="shared" si="0"/>
        <v xml:space="preserve"> </v>
      </c>
      <c r="F22" s="39">
        <f t="shared" si="1"/>
        <v>0</v>
      </c>
      <c r="G22" s="5"/>
      <c r="H22" s="40">
        <f t="shared" si="2"/>
        <v>0</v>
      </c>
      <c r="I22" s="14"/>
      <c r="J22" s="33"/>
      <c r="K22" s="34"/>
      <c r="L22" s="34">
        <f t="shared" si="3"/>
        <v>0</v>
      </c>
      <c r="N22" s="33"/>
      <c r="O22" s="34"/>
      <c r="P22" s="34"/>
      <c r="Q22" s="34">
        <f t="shared" si="5"/>
        <v>0</v>
      </c>
      <c r="R22" s="34"/>
      <c r="S22" s="36" t="s">
        <v>9</v>
      </c>
      <c r="T22" s="34">
        <f t="shared" si="6"/>
        <v>0</v>
      </c>
      <c r="U22" s="33">
        <f t="shared" si="7"/>
        <v>0</v>
      </c>
      <c r="V22" s="34">
        <f t="shared" si="9"/>
        <v>0</v>
      </c>
    </row>
    <row r="23" spans="1:22" x14ac:dyDescent="0.25">
      <c r="B23" s="25" t="s">
        <v>5</v>
      </c>
      <c r="C23" s="26"/>
      <c r="D23" s="27"/>
      <c r="E23" s="7"/>
      <c r="F23" s="37"/>
      <c r="G23" s="9"/>
      <c r="H23" s="14">
        <f>SMALL(T25:T40,(COUNTIF(T25:T40,0)+1))</f>
        <v>164.35499999999999</v>
      </c>
      <c r="I23" s="14"/>
      <c r="J23" s="35" t="s">
        <v>21</v>
      </c>
      <c r="K23" s="34"/>
      <c r="L23" s="34" t="s">
        <v>1</v>
      </c>
      <c r="N23" s="35" t="s">
        <v>22</v>
      </c>
      <c r="O23" s="34"/>
      <c r="P23" s="34"/>
      <c r="Q23" s="34" t="s">
        <v>10</v>
      </c>
      <c r="R23" s="34"/>
      <c r="S23" s="36" t="s">
        <v>11</v>
      </c>
      <c r="T23" s="34" t="s">
        <v>12</v>
      </c>
      <c r="U23" s="33" t="s">
        <v>12</v>
      </c>
    </row>
    <row r="24" spans="1:22" x14ac:dyDescent="0.25">
      <c r="A24" s="1" t="s">
        <v>2</v>
      </c>
      <c r="B24" s="10"/>
      <c r="C24" s="10"/>
      <c r="D24" s="44" t="s">
        <v>3</v>
      </c>
      <c r="E24" s="45" t="s">
        <v>13</v>
      </c>
      <c r="F24" s="38" t="s">
        <v>14</v>
      </c>
      <c r="G24" s="12"/>
      <c r="H24" s="5" t="s">
        <v>15</v>
      </c>
      <c r="I24" s="5"/>
      <c r="J24" s="33" t="s">
        <v>16</v>
      </c>
      <c r="K24" s="34" t="s">
        <v>17</v>
      </c>
      <c r="L24" s="34" t="s">
        <v>18</v>
      </c>
      <c r="N24" s="33" t="s">
        <v>16</v>
      </c>
      <c r="O24" s="34" t="s">
        <v>17</v>
      </c>
      <c r="P24" s="34" t="s">
        <v>18</v>
      </c>
      <c r="Q24" s="34" t="s">
        <v>18</v>
      </c>
      <c r="R24" s="34"/>
      <c r="S24" s="36" t="s">
        <v>19</v>
      </c>
      <c r="T24" s="34" t="s">
        <v>18</v>
      </c>
      <c r="U24" s="33" t="s">
        <v>20</v>
      </c>
      <c r="V24" s="1" t="s">
        <v>19</v>
      </c>
    </row>
    <row r="25" spans="1:22" x14ac:dyDescent="0.25">
      <c r="A25" s="15">
        <f>RANK(D25,D25:D40)</f>
        <v>1</v>
      </c>
      <c r="B25" s="16" t="s">
        <v>65</v>
      </c>
      <c r="C25" s="17"/>
      <c r="D25" s="18">
        <f t="shared" ref="D25:D40" si="10">IF(H25=0,0,($H$23/H25)*100)</f>
        <v>100</v>
      </c>
      <c r="E25" s="19">
        <f t="shared" ref="E25:E40" si="11">IF(U25=0," ",U25)</f>
        <v>2</v>
      </c>
      <c r="F25" s="39">
        <f t="shared" ref="F25:F40" si="12">V25</f>
        <v>44.35499999999999</v>
      </c>
      <c r="G25" s="21"/>
      <c r="H25" s="40">
        <f t="shared" ref="H25:H40" si="13">(T25)</f>
        <v>164.35499999999999</v>
      </c>
      <c r="I25" s="40"/>
      <c r="J25" s="41">
        <v>2</v>
      </c>
      <c r="K25" s="42">
        <v>44.76</v>
      </c>
      <c r="L25" s="34">
        <f t="shared" ref="L25:L40" si="14">SUM(J25*60,K25)</f>
        <v>164.76</v>
      </c>
      <c r="N25" s="41">
        <v>2</v>
      </c>
      <c r="O25" s="42">
        <v>43.95</v>
      </c>
      <c r="P25" s="34">
        <f t="shared" ref="P25:P40" si="15">SUM(N25*60,O25)</f>
        <v>163.95</v>
      </c>
      <c r="Q25" s="34">
        <f t="shared" ref="Q25:Q40" si="16">IF(P25=0,L25,SUM(L25,P25))</f>
        <v>328.71</v>
      </c>
      <c r="R25" s="34"/>
      <c r="S25" s="42"/>
      <c r="T25" s="34">
        <f t="shared" ref="T25:T40" si="17">IF(P25=0,SUM(Q25,S25),SUM(Q25/2,S25))</f>
        <v>164.35499999999999</v>
      </c>
      <c r="U25" s="33">
        <f t="shared" ref="U25:U39" si="18">QUOTIENT(T25,60)</f>
        <v>2</v>
      </c>
      <c r="V25" s="34">
        <f>SUM(T25-(U25*60))</f>
        <v>44.35499999999999</v>
      </c>
    </row>
    <row r="26" spans="1:22" x14ac:dyDescent="0.25">
      <c r="A26" s="15">
        <f>RANK(D26,D25:D40)</f>
        <v>8</v>
      </c>
      <c r="B26" s="16" t="s">
        <v>66</v>
      </c>
      <c r="C26" s="23"/>
      <c r="D26" s="18">
        <f t="shared" si="10"/>
        <v>40.020210382779773</v>
      </c>
      <c r="E26" s="19">
        <f t="shared" si="11"/>
        <v>6</v>
      </c>
      <c r="F26" s="39">
        <f t="shared" si="12"/>
        <v>50.680000000000007</v>
      </c>
      <c r="G26" s="21"/>
      <c r="H26" s="40">
        <f t="shared" si="13"/>
        <v>410.68</v>
      </c>
      <c r="I26" s="40"/>
      <c r="J26" s="41">
        <v>6</v>
      </c>
      <c r="K26" s="42">
        <v>50.68</v>
      </c>
      <c r="L26" s="34">
        <f t="shared" si="14"/>
        <v>410.68</v>
      </c>
      <c r="N26" s="41"/>
      <c r="O26" s="42"/>
      <c r="P26" s="34">
        <f t="shared" si="15"/>
        <v>0</v>
      </c>
      <c r="Q26" s="34">
        <f t="shared" si="16"/>
        <v>410.68</v>
      </c>
      <c r="R26" s="34"/>
      <c r="S26" s="42"/>
      <c r="T26" s="34">
        <f t="shared" si="17"/>
        <v>410.68</v>
      </c>
      <c r="U26" s="33">
        <f t="shared" si="18"/>
        <v>6</v>
      </c>
      <c r="V26" s="34">
        <f t="shared" ref="V26:V39" si="19">T26-(U26*60)</f>
        <v>50.680000000000007</v>
      </c>
    </row>
    <row r="27" spans="1:22" x14ac:dyDescent="0.25">
      <c r="A27" s="15">
        <f>RANK(D27,D25:D40)</f>
        <v>9</v>
      </c>
      <c r="B27" s="16" t="s">
        <v>60</v>
      </c>
      <c r="C27" s="23"/>
      <c r="D27" s="18">
        <f t="shared" si="10"/>
        <v>38.34515421585553</v>
      </c>
      <c r="E27" s="19">
        <f t="shared" si="11"/>
        <v>7</v>
      </c>
      <c r="F27" s="39">
        <f t="shared" si="12"/>
        <v>8.6200000000000045</v>
      </c>
      <c r="G27" s="21"/>
      <c r="H27" s="40">
        <f t="shared" si="13"/>
        <v>428.62</v>
      </c>
      <c r="I27" s="40"/>
      <c r="J27" s="41">
        <v>7</v>
      </c>
      <c r="K27" s="42">
        <v>8.77</v>
      </c>
      <c r="L27" s="34">
        <f t="shared" si="14"/>
        <v>428.77</v>
      </c>
      <c r="N27" s="41">
        <v>7</v>
      </c>
      <c r="O27" s="42">
        <v>8.4700000000000006</v>
      </c>
      <c r="P27" s="34">
        <f t="shared" si="15"/>
        <v>428.47</v>
      </c>
      <c r="Q27" s="34">
        <f t="shared" si="16"/>
        <v>857.24</v>
      </c>
      <c r="R27" s="34"/>
      <c r="S27" s="42"/>
      <c r="T27" s="34">
        <f t="shared" si="17"/>
        <v>428.62</v>
      </c>
      <c r="U27" s="33">
        <f t="shared" si="18"/>
        <v>7</v>
      </c>
      <c r="V27" s="34">
        <f t="shared" si="19"/>
        <v>8.6200000000000045</v>
      </c>
    </row>
    <row r="28" spans="1:22" x14ac:dyDescent="0.25">
      <c r="A28" s="15">
        <f>RANK(D28,D25:D40)</f>
        <v>2</v>
      </c>
      <c r="B28" s="16" t="s">
        <v>88</v>
      </c>
      <c r="C28" s="23"/>
      <c r="D28" s="18">
        <f t="shared" si="10"/>
        <v>92.246169388785987</v>
      </c>
      <c r="E28" s="19" t="str">
        <f t="shared" si="11"/>
        <v xml:space="preserve"> </v>
      </c>
      <c r="F28" s="39">
        <f t="shared" si="12"/>
        <v>0</v>
      </c>
      <c r="G28" s="21"/>
      <c r="H28" s="40">
        <f t="shared" si="13"/>
        <v>178.17000000000002</v>
      </c>
      <c r="I28" s="40"/>
      <c r="J28" s="41">
        <v>2</v>
      </c>
      <c r="K28" s="42">
        <v>58.05</v>
      </c>
      <c r="L28" s="34">
        <f t="shared" si="14"/>
        <v>178.05</v>
      </c>
      <c r="N28" s="41">
        <v>2</v>
      </c>
      <c r="O28" s="42">
        <v>58.29</v>
      </c>
      <c r="P28" s="34">
        <f t="shared" si="15"/>
        <v>178.29</v>
      </c>
      <c r="Q28" s="34">
        <f t="shared" si="16"/>
        <v>356.34000000000003</v>
      </c>
      <c r="R28" s="34"/>
      <c r="S28" s="42"/>
      <c r="T28" s="34">
        <f t="shared" si="17"/>
        <v>178.17000000000002</v>
      </c>
      <c r="U28" s="33"/>
      <c r="V28" s="34"/>
    </row>
    <row r="29" spans="1:22" x14ac:dyDescent="0.25">
      <c r="A29" s="15">
        <f>RANK(D29,D25:D40)</f>
        <v>5</v>
      </c>
      <c r="B29" s="16" t="s">
        <v>89</v>
      </c>
      <c r="C29" s="23"/>
      <c r="D29" s="18">
        <f t="shared" si="10"/>
        <v>63.286484405082788</v>
      </c>
      <c r="E29" s="19" t="str">
        <f t="shared" si="11"/>
        <v xml:space="preserve"> </v>
      </c>
      <c r="F29" s="39">
        <f t="shared" si="12"/>
        <v>0</v>
      </c>
      <c r="G29" s="21"/>
      <c r="H29" s="40">
        <f t="shared" si="13"/>
        <v>259.7</v>
      </c>
      <c r="I29" s="40"/>
      <c r="J29" s="41">
        <v>4</v>
      </c>
      <c r="K29" s="42">
        <v>20.59</v>
      </c>
      <c r="L29" s="34">
        <f t="shared" si="14"/>
        <v>260.58999999999997</v>
      </c>
      <c r="N29" s="41">
        <v>4</v>
      </c>
      <c r="O29" s="42">
        <v>18.809999999999999</v>
      </c>
      <c r="P29" s="34">
        <f t="shared" si="15"/>
        <v>258.81</v>
      </c>
      <c r="Q29" s="34">
        <f t="shared" si="16"/>
        <v>519.4</v>
      </c>
      <c r="R29" s="34"/>
      <c r="S29" s="42"/>
      <c r="T29" s="34">
        <f t="shared" si="17"/>
        <v>259.7</v>
      </c>
      <c r="U29" s="33"/>
      <c r="V29" s="34"/>
    </row>
    <row r="30" spans="1:22" x14ac:dyDescent="0.25">
      <c r="A30" s="15">
        <f>RANK(D30,D25:D40)</f>
        <v>3</v>
      </c>
      <c r="B30" s="16" t="s">
        <v>90</v>
      </c>
      <c r="C30" s="23"/>
      <c r="D30" s="18">
        <f t="shared" si="10"/>
        <v>78.995938573934765</v>
      </c>
      <c r="E30" s="19">
        <f t="shared" si="11"/>
        <v>3</v>
      </c>
      <c r="F30" s="39">
        <f t="shared" si="12"/>
        <v>28.055000000000007</v>
      </c>
      <c r="G30" s="21"/>
      <c r="H30" s="40">
        <f t="shared" si="13"/>
        <v>208.05500000000001</v>
      </c>
      <c r="I30" s="40"/>
      <c r="J30" s="41">
        <v>3</v>
      </c>
      <c r="K30" s="42">
        <v>28.24</v>
      </c>
      <c r="L30" s="34">
        <f t="shared" si="14"/>
        <v>208.24</v>
      </c>
      <c r="N30" s="41">
        <v>3</v>
      </c>
      <c r="O30" s="42">
        <v>27.87</v>
      </c>
      <c r="P30" s="34">
        <f t="shared" si="15"/>
        <v>207.87</v>
      </c>
      <c r="Q30" s="34">
        <f t="shared" si="16"/>
        <v>416.11</v>
      </c>
      <c r="R30" s="34"/>
      <c r="S30" s="42"/>
      <c r="T30" s="34">
        <f t="shared" si="17"/>
        <v>208.05500000000001</v>
      </c>
      <c r="U30" s="33">
        <f t="shared" si="18"/>
        <v>3</v>
      </c>
      <c r="V30" s="34">
        <f t="shared" si="19"/>
        <v>28.055000000000007</v>
      </c>
    </row>
    <row r="31" spans="1:22" x14ac:dyDescent="0.25">
      <c r="A31" s="15">
        <f>RANK(D31,D25:D40)</f>
        <v>6</v>
      </c>
      <c r="B31" s="16" t="s">
        <v>91</v>
      </c>
      <c r="C31" s="23"/>
      <c r="D31" s="18">
        <f t="shared" si="10"/>
        <v>60.292741979860217</v>
      </c>
      <c r="E31" s="19">
        <f t="shared" si="11"/>
        <v>4</v>
      </c>
      <c r="F31" s="39">
        <f t="shared" si="12"/>
        <v>32.595000000000027</v>
      </c>
      <c r="G31" s="21"/>
      <c r="H31" s="40">
        <f t="shared" si="13"/>
        <v>272.59500000000003</v>
      </c>
      <c r="I31" s="40"/>
      <c r="J31" s="41">
        <v>4</v>
      </c>
      <c r="K31" s="42">
        <v>32.4</v>
      </c>
      <c r="L31" s="34">
        <f t="shared" si="14"/>
        <v>272.39999999999998</v>
      </c>
      <c r="N31" s="41">
        <v>4</v>
      </c>
      <c r="O31" s="42">
        <v>32.79</v>
      </c>
      <c r="P31" s="34">
        <f t="shared" si="15"/>
        <v>272.79000000000002</v>
      </c>
      <c r="Q31" s="34">
        <f t="shared" si="16"/>
        <v>545.19000000000005</v>
      </c>
      <c r="R31" s="34"/>
      <c r="S31" s="42"/>
      <c r="T31" s="34">
        <f t="shared" si="17"/>
        <v>272.59500000000003</v>
      </c>
      <c r="U31" s="33">
        <f t="shared" si="18"/>
        <v>4</v>
      </c>
      <c r="V31" s="34">
        <f t="shared" si="19"/>
        <v>32.595000000000027</v>
      </c>
    </row>
    <row r="32" spans="1:22" ht="13.5" customHeight="1" x14ac:dyDescent="0.25">
      <c r="A32" s="15">
        <f>RANK(D32,D25:D40)</f>
        <v>4</v>
      </c>
      <c r="B32" s="16" t="s">
        <v>67</v>
      </c>
      <c r="C32" s="23"/>
      <c r="D32" s="18">
        <f t="shared" si="10"/>
        <v>66.806902018169623</v>
      </c>
      <c r="E32" s="19">
        <f t="shared" si="11"/>
        <v>4</v>
      </c>
      <c r="F32" s="39">
        <f t="shared" si="12"/>
        <v>6.0149999999999864</v>
      </c>
      <c r="G32" s="21"/>
      <c r="H32" s="40">
        <f t="shared" si="13"/>
        <v>246.01499999999999</v>
      </c>
      <c r="I32" s="40"/>
      <c r="J32" s="41">
        <v>4</v>
      </c>
      <c r="K32" s="42">
        <v>6.06</v>
      </c>
      <c r="L32" s="34">
        <f t="shared" si="14"/>
        <v>246.06</v>
      </c>
      <c r="N32" s="41">
        <v>4</v>
      </c>
      <c r="O32" s="42">
        <v>5.97</v>
      </c>
      <c r="P32" s="34">
        <f t="shared" si="15"/>
        <v>245.97</v>
      </c>
      <c r="Q32" s="34">
        <f t="shared" si="16"/>
        <v>492.03</v>
      </c>
      <c r="R32" s="34"/>
      <c r="S32" s="42"/>
      <c r="T32" s="34">
        <f t="shared" si="17"/>
        <v>246.01499999999999</v>
      </c>
      <c r="U32" s="33">
        <f t="shared" si="18"/>
        <v>4</v>
      </c>
      <c r="V32" s="34">
        <f t="shared" si="19"/>
        <v>6.0149999999999864</v>
      </c>
    </row>
    <row r="33" spans="1:22" ht="13.5" customHeight="1" x14ac:dyDescent="0.25">
      <c r="A33" s="15">
        <f>RANK(D33,D25:D40)</f>
        <v>10</v>
      </c>
      <c r="B33" s="16" t="s">
        <v>68</v>
      </c>
      <c r="C33" s="23"/>
      <c r="D33" s="18">
        <f t="shared" si="10"/>
        <v>32.529118959733196</v>
      </c>
      <c r="E33" s="19">
        <f t="shared" si="11"/>
        <v>8</v>
      </c>
      <c r="F33" s="39">
        <f t="shared" si="12"/>
        <v>25.254999999999995</v>
      </c>
      <c r="G33" s="21"/>
      <c r="H33" s="40">
        <f t="shared" si="13"/>
        <v>505.255</v>
      </c>
      <c r="I33" s="40"/>
      <c r="J33" s="41">
        <v>8</v>
      </c>
      <c r="K33" s="42">
        <v>25.6</v>
      </c>
      <c r="L33" s="34">
        <f t="shared" si="14"/>
        <v>505.6</v>
      </c>
      <c r="N33" s="41">
        <v>8</v>
      </c>
      <c r="O33" s="42">
        <v>24.91</v>
      </c>
      <c r="P33" s="34">
        <f t="shared" si="15"/>
        <v>504.91</v>
      </c>
      <c r="Q33" s="34">
        <f t="shared" si="16"/>
        <v>1010.51</v>
      </c>
      <c r="R33" s="34"/>
      <c r="S33" s="42"/>
      <c r="T33" s="34">
        <f t="shared" si="17"/>
        <v>505.255</v>
      </c>
      <c r="U33" s="33">
        <f t="shared" si="18"/>
        <v>8</v>
      </c>
      <c r="V33" s="34">
        <f t="shared" si="19"/>
        <v>25.254999999999995</v>
      </c>
    </row>
    <row r="34" spans="1:22" ht="13.5" customHeight="1" x14ac:dyDescent="0.25">
      <c r="A34" s="15">
        <f>RANK(D34,D25:D40)</f>
        <v>7</v>
      </c>
      <c r="B34" s="16" t="s">
        <v>92</v>
      </c>
      <c r="C34" s="23"/>
      <c r="D34" s="18">
        <f t="shared" si="10"/>
        <v>41.974946048447855</v>
      </c>
      <c r="E34" s="19">
        <f t="shared" si="11"/>
        <v>6</v>
      </c>
      <c r="F34" s="39">
        <f t="shared" si="12"/>
        <v>31.555000000000007</v>
      </c>
      <c r="G34" s="21"/>
      <c r="H34" s="40">
        <f t="shared" si="13"/>
        <v>391.55500000000001</v>
      </c>
      <c r="I34" s="40"/>
      <c r="J34" s="41">
        <v>6</v>
      </c>
      <c r="K34" s="42">
        <v>31.55</v>
      </c>
      <c r="L34" s="34">
        <f t="shared" si="14"/>
        <v>391.55</v>
      </c>
      <c r="N34" s="41">
        <v>6</v>
      </c>
      <c r="O34" s="42">
        <v>31.56</v>
      </c>
      <c r="P34" s="34">
        <f t="shared" si="15"/>
        <v>391.56</v>
      </c>
      <c r="Q34" s="34">
        <f t="shared" si="16"/>
        <v>783.11</v>
      </c>
      <c r="R34" s="34"/>
      <c r="S34" s="42"/>
      <c r="T34" s="34">
        <f t="shared" si="17"/>
        <v>391.55500000000001</v>
      </c>
      <c r="U34" s="33">
        <f t="shared" si="18"/>
        <v>6</v>
      </c>
      <c r="V34" s="34">
        <f t="shared" si="19"/>
        <v>31.555000000000007</v>
      </c>
    </row>
    <row r="35" spans="1:22" ht="13.5" customHeight="1" x14ac:dyDescent="0.25">
      <c r="A35" s="15">
        <f>RANK(D35,D25:D40)</f>
        <v>11</v>
      </c>
      <c r="B35" s="16">
        <f>'TOTAL OVERALL'!B35</f>
        <v>0</v>
      </c>
      <c r="C35" s="23"/>
      <c r="D35" s="18">
        <f t="shared" si="10"/>
        <v>0</v>
      </c>
      <c r="E35" s="19" t="str">
        <f t="shared" si="11"/>
        <v xml:space="preserve"> </v>
      </c>
      <c r="F35" s="39">
        <f t="shared" si="12"/>
        <v>0</v>
      </c>
      <c r="G35" s="21"/>
      <c r="H35" s="40">
        <f t="shared" si="13"/>
        <v>0</v>
      </c>
      <c r="I35" s="40"/>
      <c r="J35" s="41"/>
      <c r="K35" s="42"/>
      <c r="L35" s="34">
        <f t="shared" si="14"/>
        <v>0</v>
      </c>
      <c r="N35" s="41"/>
      <c r="O35" s="42"/>
      <c r="P35" s="34">
        <f t="shared" si="15"/>
        <v>0</v>
      </c>
      <c r="Q35" s="34">
        <f t="shared" si="16"/>
        <v>0</v>
      </c>
      <c r="R35" s="34"/>
      <c r="S35" s="42"/>
      <c r="T35" s="34">
        <f t="shared" si="17"/>
        <v>0</v>
      </c>
      <c r="U35" s="33">
        <f t="shared" si="18"/>
        <v>0</v>
      </c>
      <c r="V35" s="34">
        <f t="shared" si="19"/>
        <v>0</v>
      </c>
    </row>
    <row r="36" spans="1:22" ht="13.5" customHeight="1" x14ac:dyDescent="0.25">
      <c r="A36" s="15">
        <f>RANK(D36,D25:D40)</f>
        <v>11</v>
      </c>
      <c r="B36" s="16">
        <f>'TOTAL OVERALL'!B36</f>
        <v>0</v>
      </c>
      <c r="C36" s="23"/>
      <c r="D36" s="18">
        <f t="shared" si="10"/>
        <v>0</v>
      </c>
      <c r="E36" s="19" t="str">
        <f t="shared" si="11"/>
        <v xml:space="preserve"> </v>
      </c>
      <c r="F36" s="39">
        <f t="shared" si="12"/>
        <v>0</v>
      </c>
      <c r="G36" s="21"/>
      <c r="H36" s="40">
        <f t="shared" si="13"/>
        <v>0</v>
      </c>
      <c r="I36" s="40"/>
      <c r="J36" s="41"/>
      <c r="K36" s="42"/>
      <c r="L36" s="34">
        <f t="shared" si="14"/>
        <v>0</v>
      </c>
      <c r="N36" s="41"/>
      <c r="O36" s="42"/>
      <c r="P36" s="34">
        <f t="shared" si="15"/>
        <v>0</v>
      </c>
      <c r="Q36" s="34">
        <f t="shared" si="16"/>
        <v>0</v>
      </c>
      <c r="R36" s="34"/>
      <c r="S36" s="42"/>
      <c r="T36" s="34">
        <f t="shared" si="17"/>
        <v>0</v>
      </c>
      <c r="U36" s="33">
        <f t="shared" si="18"/>
        <v>0</v>
      </c>
      <c r="V36" s="34">
        <f t="shared" si="19"/>
        <v>0</v>
      </c>
    </row>
    <row r="37" spans="1:22" ht="13.5" customHeight="1" x14ac:dyDescent="0.25">
      <c r="A37" s="15">
        <f>RANK(D37,D25:D40)</f>
        <v>11</v>
      </c>
      <c r="B37" s="16">
        <f>'TOTAL OVERALL'!B37</f>
        <v>0</v>
      </c>
      <c r="C37" s="23"/>
      <c r="D37" s="18">
        <f t="shared" si="10"/>
        <v>0</v>
      </c>
      <c r="E37" s="19" t="str">
        <f t="shared" si="11"/>
        <v xml:space="preserve"> </v>
      </c>
      <c r="F37" s="39">
        <f t="shared" si="12"/>
        <v>0</v>
      </c>
      <c r="G37" s="21"/>
      <c r="H37" s="40">
        <f t="shared" si="13"/>
        <v>0</v>
      </c>
      <c r="I37" s="40"/>
      <c r="J37" s="41"/>
      <c r="K37" s="42"/>
      <c r="L37" s="34">
        <f t="shared" si="14"/>
        <v>0</v>
      </c>
      <c r="N37" s="41"/>
      <c r="O37" s="42"/>
      <c r="P37" s="34">
        <f t="shared" si="15"/>
        <v>0</v>
      </c>
      <c r="Q37" s="34">
        <f t="shared" si="16"/>
        <v>0</v>
      </c>
      <c r="R37" s="34"/>
      <c r="S37" s="42"/>
      <c r="T37" s="34">
        <f t="shared" si="17"/>
        <v>0</v>
      </c>
      <c r="U37" s="33">
        <f t="shared" si="18"/>
        <v>0</v>
      </c>
      <c r="V37" s="34">
        <f t="shared" si="19"/>
        <v>0</v>
      </c>
    </row>
    <row r="38" spans="1:22" ht="13.5" customHeight="1" x14ac:dyDescent="0.25">
      <c r="A38" s="15">
        <f>RANK(D38,D25:D40)</f>
        <v>11</v>
      </c>
      <c r="B38" s="16">
        <f>'TOTAL OVERALL'!B38</f>
        <v>0</v>
      </c>
      <c r="C38" s="23"/>
      <c r="D38" s="18">
        <f t="shared" si="10"/>
        <v>0</v>
      </c>
      <c r="E38" s="19" t="str">
        <f t="shared" si="11"/>
        <v xml:space="preserve"> </v>
      </c>
      <c r="F38" s="39">
        <f t="shared" si="12"/>
        <v>0</v>
      </c>
      <c r="G38" s="21"/>
      <c r="H38" s="40">
        <f t="shared" si="13"/>
        <v>0</v>
      </c>
      <c r="I38" s="40"/>
      <c r="J38" s="41"/>
      <c r="K38" s="42"/>
      <c r="L38" s="34">
        <f t="shared" si="14"/>
        <v>0</v>
      </c>
      <c r="N38" s="41"/>
      <c r="O38" s="42"/>
      <c r="P38" s="34">
        <f t="shared" si="15"/>
        <v>0</v>
      </c>
      <c r="Q38" s="34">
        <f t="shared" si="16"/>
        <v>0</v>
      </c>
      <c r="R38" s="34"/>
      <c r="S38" s="42"/>
      <c r="T38" s="34">
        <f t="shared" si="17"/>
        <v>0</v>
      </c>
      <c r="U38" s="33">
        <f t="shared" si="18"/>
        <v>0</v>
      </c>
      <c r="V38" s="34">
        <f t="shared" si="19"/>
        <v>0</v>
      </c>
    </row>
    <row r="39" spans="1:22" ht="14.25" customHeight="1" x14ac:dyDescent="0.25">
      <c r="A39" s="15">
        <f>RANK(D39,D25:D40)</f>
        <v>11</v>
      </c>
      <c r="B39" s="16">
        <f>'TOTAL OVERALL'!B39</f>
        <v>0</v>
      </c>
      <c r="C39" s="23"/>
      <c r="D39" s="18">
        <f t="shared" si="10"/>
        <v>0</v>
      </c>
      <c r="E39" s="19" t="str">
        <f t="shared" si="11"/>
        <v xml:space="preserve"> </v>
      </c>
      <c r="F39" s="39">
        <f t="shared" si="12"/>
        <v>0</v>
      </c>
      <c r="G39" s="21"/>
      <c r="H39" s="40">
        <f t="shared" si="13"/>
        <v>0</v>
      </c>
      <c r="I39" s="40"/>
      <c r="J39" s="41"/>
      <c r="K39" s="42"/>
      <c r="L39" s="34">
        <f t="shared" si="14"/>
        <v>0</v>
      </c>
      <c r="N39" s="41"/>
      <c r="O39" s="42"/>
      <c r="P39" s="34">
        <f t="shared" si="15"/>
        <v>0</v>
      </c>
      <c r="Q39" s="34">
        <f t="shared" si="16"/>
        <v>0</v>
      </c>
      <c r="R39" s="34"/>
      <c r="S39" s="42"/>
      <c r="T39" s="34">
        <f t="shared" si="17"/>
        <v>0</v>
      </c>
      <c r="U39" s="33">
        <f t="shared" si="18"/>
        <v>0</v>
      </c>
      <c r="V39" s="34">
        <f t="shared" si="19"/>
        <v>0</v>
      </c>
    </row>
    <row r="40" spans="1:22" ht="14.25" customHeight="1" x14ac:dyDescent="0.25">
      <c r="A40" s="15">
        <f>RANK(D40,D25:D40)</f>
        <v>11</v>
      </c>
      <c r="B40" s="16">
        <f>'TOTAL OVERALL'!B40</f>
        <v>0</v>
      </c>
      <c r="C40" s="23"/>
      <c r="D40" s="18">
        <f t="shared" si="10"/>
        <v>0</v>
      </c>
      <c r="E40" s="19" t="str">
        <f t="shared" si="11"/>
        <v xml:space="preserve"> </v>
      </c>
      <c r="F40" s="39">
        <f t="shared" si="12"/>
        <v>0</v>
      </c>
      <c r="G40" s="21"/>
      <c r="H40" s="40">
        <f t="shared" si="13"/>
        <v>0</v>
      </c>
      <c r="I40" s="40"/>
      <c r="J40" s="41"/>
      <c r="K40" s="42"/>
      <c r="L40" s="34">
        <f t="shared" si="14"/>
        <v>0</v>
      </c>
      <c r="N40" s="41"/>
      <c r="O40" s="42"/>
      <c r="P40" s="34">
        <f t="shared" si="15"/>
        <v>0</v>
      </c>
      <c r="Q40" s="34">
        <f t="shared" si="16"/>
        <v>0</v>
      </c>
      <c r="R40" s="34"/>
      <c r="S40" s="42"/>
      <c r="T40" s="34">
        <f t="shared" si="17"/>
        <v>0</v>
      </c>
      <c r="U40" s="33"/>
      <c r="V40" s="34"/>
    </row>
    <row r="41" spans="1:22" x14ac:dyDescent="0.25">
      <c r="B41" s="16"/>
      <c r="C41" s="4"/>
      <c r="D41" s="24"/>
      <c r="E41" s="43"/>
      <c r="F41" s="5"/>
      <c r="G41" s="5"/>
      <c r="H41" s="14"/>
      <c r="I41" s="14"/>
      <c r="J41" s="33"/>
      <c r="K41" s="34"/>
      <c r="L41" s="34"/>
      <c r="N41" s="33"/>
      <c r="O41" s="34"/>
      <c r="P41" s="34"/>
      <c r="Q41" s="34"/>
      <c r="R41" s="34"/>
      <c r="S41" s="36" t="s">
        <v>9</v>
      </c>
      <c r="T41" s="34"/>
      <c r="U41" s="33"/>
    </row>
    <row r="42" spans="1:22" x14ac:dyDescent="0.25">
      <c r="B42" s="25" t="s">
        <v>6</v>
      </c>
      <c r="C42" s="26"/>
      <c r="D42" s="27" t="s">
        <v>1</v>
      </c>
      <c r="E42" s="7"/>
      <c r="F42" s="37"/>
      <c r="G42" s="9"/>
      <c r="H42" s="14">
        <f>SMALL(T44:T51,(COUNTIF(T44:T51,0)+1))</f>
        <v>139.625</v>
      </c>
      <c r="I42" s="14"/>
      <c r="J42" s="35" t="s">
        <v>21</v>
      </c>
      <c r="K42" s="34"/>
      <c r="L42" s="34" t="s">
        <v>1</v>
      </c>
      <c r="N42" s="35" t="s">
        <v>22</v>
      </c>
      <c r="O42" s="34"/>
      <c r="P42" s="34"/>
      <c r="Q42" s="34" t="s">
        <v>10</v>
      </c>
      <c r="R42" s="34"/>
      <c r="S42" s="36" t="s">
        <v>11</v>
      </c>
      <c r="T42" s="34" t="s">
        <v>12</v>
      </c>
      <c r="U42" s="33" t="s">
        <v>12</v>
      </c>
    </row>
    <row r="43" spans="1:22" x14ac:dyDescent="0.25">
      <c r="A43" s="1" t="s">
        <v>2</v>
      </c>
      <c r="B43" s="10"/>
      <c r="C43" s="10"/>
      <c r="D43" s="44" t="s">
        <v>3</v>
      </c>
      <c r="E43" s="45" t="s">
        <v>13</v>
      </c>
      <c r="F43" s="38" t="s">
        <v>14</v>
      </c>
      <c r="G43" s="12"/>
      <c r="H43" s="5" t="s">
        <v>15</v>
      </c>
      <c r="I43" s="5"/>
      <c r="J43" s="33" t="s">
        <v>16</v>
      </c>
      <c r="K43" s="34" t="s">
        <v>17</v>
      </c>
      <c r="L43" s="34" t="s">
        <v>18</v>
      </c>
      <c r="N43" s="33" t="s">
        <v>16</v>
      </c>
      <c r="O43" s="34" t="s">
        <v>17</v>
      </c>
      <c r="P43" s="34" t="s">
        <v>18</v>
      </c>
      <c r="Q43" s="34" t="s">
        <v>18</v>
      </c>
      <c r="R43" s="34"/>
      <c r="S43" s="36" t="s">
        <v>19</v>
      </c>
      <c r="T43" s="34" t="s">
        <v>18</v>
      </c>
      <c r="U43" s="33" t="s">
        <v>20</v>
      </c>
      <c r="V43" s="1" t="s">
        <v>19</v>
      </c>
    </row>
    <row r="44" spans="1:22" x14ac:dyDescent="0.25">
      <c r="A44" s="15">
        <f>RANK(D44,D44:D51)</f>
        <v>4</v>
      </c>
      <c r="B44" s="16" t="s">
        <v>59</v>
      </c>
      <c r="C44" s="17"/>
      <c r="D44" s="18">
        <f t="shared" ref="D44:D51" si="20">IF(H44=0,0,($H$42/H44)*100)</f>
        <v>35.948301386439411</v>
      </c>
      <c r="E44" s="19">
        <f t="shared" ref="E44:E51" si="21">IF(U44=0," ",U44)</f>
        <v>6</v>
      </c>
      <c r="F44" s="39">
        <f t="shared" ref="F44:F51" si="22">V44</f>
        <v>28.404999999999973</v>
      </c>
      <c r="G44" s="21"/>
      <c r="H44" s="40">
        <f t="shared" ref="H44:H51" si="23">(T44)</f>
        <v>388.40499999999997</v>
      </c>
      <c r="I44" s="40"/>
      <c r="J44" s="41">
        <v>6</v>
      </c>
      <c r="K44" s="42">
        <v>29.02</v>
      </c>
      <c r="L44" s="34">
        <f t="shared" ref="L44:L51" si="24">SUM(J44*60,K44)</f>
        <v>389.02</v>
      </c>
      <c r="N44" s="41">
        <v>6</v>
      </c>
      <c r="O44" s="42">
        <v>27.79</v>
      </c>
      <c r="P44" s="34">
        <f t="shared" ref="P44:P51" si="25">SUM(N44*60,O44)</f>
        <v>387.79</v>
      </c>
      <c r="Q44" s="34">
        <f t="shared" ref="Q44:Q51" si="26">IF(P44=0,L44,SUM(L44,P44))</f>
        <v>776.81</v>
      </c>
      <c r="R44" s="34"/>
      <c r="S44" s="42"/>
      <c r="T44" s="34">
        <f t="shared" ref="T44:T51" si="27">IF(P44=0,SUM(Q44,S44),SUM(Q44/2,S44))</f>
        <v>388.40499999999997</v>
      </c>
      <c r="U44" s="33">
        <f t="shared" ref="U44:U51" si="28">QUOTIENT(T44,60)</f>
        <v>6</v>
      </c>
      <c r="V44" s="34">
        <f>SUM(T44-(U44*60))</f>
        <v>28.404999999999973</v>
      </c>
    </row>
    <row r="45" spans="1:22" x14ac:dyDescent="0.25">
      <c r="A45" s="15">
        <f>RANK(D45,D44:D51)</f>
        <v>7</v>
      </c>
      <c r="B45" s="16" t="s">
        <v>93</v>
      </c>
      <c r="C45" s="23"/>
      <c r="D45" s="18">
        <f t="shared" si="20"/>
        <v>26.531562345608634</v>
      </c>
      <c r="E45" s="19">
        <f t="shared" si="21"/>
        <v>8</v>
      </c>
      <c r="F45" s="39">
        <f t="shared" si="22"/>
        <v>46.259999999999991</v>
      </c>
      <c r="G45" s="21"/>
      <c r="H45" s="40">
        <f t="shared" si="23"/>
        <v>526.26</v>
      </c>
      <c r="I45" s="40"/>
      <c r="J45" s="41">
        <v>8</v>
      </c>
      <c r="K45" s="42">
        <v>46.33</v>
      </c>
      <c r="L45" s="34">
        <f t="shared" si="24"/>
        <v>526.33000000000004</v>
      </c>
      <c r="N45" s="41">
        <v>8</v>
      </c>
      <c r="O45" s="42">
        <v>46.19</v>
      </c>
      <c r="P45" s="34">
        <f t="shared" si="25"/>
        <v>526.19000000000005</v>
      </c>
      <c r="Q45" s="34">
        <f t="shared" si="26"/>
        <v>1052.52</v>
      </c>
      <c r="R45" s="34"/>
      <c r="S45" s="42"/>
      <c r="T45" s="34">
        <f t="shared" si="27"/>
        <v>526.26</v>
      </c>
      <c r="U45" s="33">
        <f t="shared" si="28"/>
        <v>8</v>
      </c>
      <c r="V45" s="34">
        <f t="shared" ref="V45:V51" si="29">T45-(U45*60)</f>
        <v>46.259999999999991</v>
      </c>
    </row>
    <row r="46" spans="1:22" x14ac:dyDescent="0.25">
      <c r="A46" s="15">
        <f>RANK(D46,D44:D51)</f>
        <v>1</v>
      </c>
      <c r="B46" s="16" t="s">
        <v>60</v>
      </c>
      <c r="C46" s="23"/>
      <c r="D46" s="18">
        <f t="shared" si="20"/>
        <v>100</v>
      </c>
      <c r="E46" s="19">
        <f t="shared" si="21"/>
        <v>2</v>
      </c>
      <c r="F46" s="39">
        <f t="shared" si="22"/>
        <v>19.625</v>
      </c>
      <c r="G46" s="21"/>
      <c r="H46" s="40">
        <f t="shared" si="23"/>
        <v>139.625</v>
      </c>
      <c r="I46" s="40"/>
      <c r="J46" s="41">
        <v>2</v>
      </c>
      <c r="K46" s="42">
        <v>19.96</v>
      </c>
      <c r="L46" s="34">
        <f t="shared" si="24"/>
        <v>139.96</v>
      </c>
      <c r="N46" s="41">
        <v>2</v>
      </c>
      <c r="O46" s="42">
        <v>19.29</v>
      </c>
      <c r="P46" s="34">
        <f t="shared" si="25"/>
        <v>139.29</v>
      </c>
      <c r="Q46" s="34">
        <f t="shared" si="26"/>
        <v>279.25</v>
      </c>
      <c r="R46" s="34"/>
      <c r="S46" s="42"/>
      <c r="T46" s="34">
        <f t="shared" si="27"/>
        <v>139.625</v>
      </c>
      <c r="U46" s="33">
        <f t="shared" si="28"/>
        <v>2</v>
      </c>
      <c r="V46" s="34">
        <f t="shared" si="29"/>
        <v>19.625</v>
      </c>
    </row>
    <row r="47" spans="1:22" x14ac:dyDescent="0.25">
      <c r="A47" s="15">
        <f>RANK(D47,D44:D51)</f>
        <v>3</v>
      </c>
      <c r="B47" s="16" t="s">
        <v>61</v>
      </c>
      <c r="C47" s="23"/>
      <c r="D47" s="18">
        <f t="shared" si="20"/>
        <v>41.086115320670316</v>
      </c>
      <c r="E47" s="19">
        <f t="shared" si="21"/>
        <v>5</v>
      </c>
      <c r="F47" s="39">
        <f t="shared" si="22"/>
        <v>39.835000000000036</v>
      </c>
      <c r="G47" s="21"/>
      <c r="H47" s="40">
        <f t="shared" si="23"/>
        <v>339.83500000000004</v>
      </c>
      <c r="I47" s="40"/>
      <c r="J47" s="41">
        <v>5</v>
      </c>
      <c r="K47" s="42">
        <v>39.56</v>
      </c>
      <c r="L47" s="34">
        <f t="shared" si="24"/>
        <v>339.56</v>
      </c>
      <c r="N47" s="41">
        <v>5</v>
      </c>
      <c r="O47" s="42">
        <v>40.11</v>
      </c>
      <c r="P47" s="34">
        <f t="shared" si="25"/>
        <v>340.11</v>
      </c>
      <c r="Q47" s="34">
        <f t="shared" si="26"/>
        <v>679.67000000000007</v>
      </c>
      <c r="R47" s="34"/>
      <c r="S47" s="42"/>
      <c r="T47" s="34">
        <f t="shared" si="27"/>
        <v>339.83500000000004</v>
      </c>
      <c r="U47" s="33">
        <f t="shared" si="28"/>
        <v>5</v>
      </c>
      <c r="V47" s="34">
        <f t="shared" si="29"/>
        <v>39.835000000000036</v>
      </c>
    </row>
    <row r="48" spans="1:22" x14ac:dyDescent="0.25">
      <c r="A48" s="15">
        <f>RANK(D48,D44:D51)</f>
        <v>8</v>
      </c>
      <c r="B48" s="16" t="s">
        <v>94</v>
      </c>
      <c r="C48" s="23"/>
      <c r="D48" s="18">
        <f t="shared" si="20"/>
        <v>23.40757256976169</v>
      </c>
      <c r="E48" s="19">
        <f t="shared" si="21"/>
        <v>9</v>
      </c>
      <c r="F48" s="39">
        <f t="shared" si="22"/>
        <v>56.495000000000005</v>
      </c>
      <c r="G48" s="21"/>
      <c r="H48" s="40">
        <f t="shared" si="23"/>
        <v>596.495</v>
      </c>
      <c r="I48" s="40"/>
      <c r="J48" s="41">
        <v>9</v>
      </c>
      <c r="K48" s="42">
        <v>56.16</v>
      </c>
      <c r="L48" s="34">
        <f t="shared" si="24"/>
        <v>596.16</v>
      </c>
      <c r="N48" s="41">
        <v>9</v>
      </c>
      <c r="O48" s="42">
        <v>56.83</v>
      </c>
      <c r="P48" s="34">
        <f t="shared" si="25"/>
        <v>596.83000000000004</v>
      </c>
      <c r="Q48" s="34">
        <f t="shared" si="26"/>
        <v>1192.99</v>
      </c>
      <c r="R48" s="34"/>
      <c r="S48" s="42"/>
      <c r="T48" s="34">
        <f t="shared" si="27"/>
        <v>596.495</v>
      </c>
      <c r="U48" s="33">
        <f t="shared" si="28"/>
        <v>9</v>
      </c>
      <c r="V48" s="34">
        <f t="shared" si="29"/>
        <v>56.495000000000005</v>
      </c>
    </row>
    <row r="49" spans="1:22" x14ac:dyDescent="0.25">
      <c r="A49" s="15">
        <f>RANK(D49,D44:D51)</f>
        <v>2</v>
      </c>
      <c r="B49" s="16" t="s">
        <v>95</v>
      </c>
      <c r="C49" s="23"/>
      <c r="D49" s="18">
        <f t="shared" si="20"/>
        <v>46.537012965370131</v>
      </c>
      <c r="E49" s="19">
        <f t="shared" si="21"/>
        <v>5</v>
      </c>
      <c r="F49" s="39">
        <f t="shared" si="22"/>
        <v>2.9999999999972715E-2</v>
      </c>
      <c r="G49" s="21"/>
      <c r="H49" s="40">
        <f t="shared" si="23"/>
        <v>300.02999999999997</v>
      </c>
      <c r="I49" s="40"/>
      <c r="J49" s="41">
        <v>4</v>
      </c>
      <c r="K49" s="42">
        <v>59.78</v>
      </c>
      <c r="L49" s="34">
        <f t="shared" si="24"/>
        <v>299.77999999999997</v>
      </c>
      <c r="N49" s="41">
        <v>5</v>
      </c>
      <c r="O49" s="42">
        <v>0.28000000000000003</v>
      </c>
      <c r="P49" s="34">
        <f t="shared" si="25"/>
        <v>300.27999999999997</v>
      </c>
      <c r="Q49" s="34">
        <f t="shared" si="26"/>
        <v>600.05999999999995</v>
      </c>
      <c r="R49" s="34"/>
      <c r="S49" s="42"/>
      <c r="T49" s="34">
        <f t="shared" si="27"/>
        <v>300.02999999999997</v>
      </c>
      <c r="U49" s="33">
        <f t="shared" si="28"/>
        <v>5</v>
      </c>
      <c r="V49" s="34">
        <f t="shared" si="29"/>
        <v>2.9999999999972715E-2</v>
      </c>
    </row>
    <row r="50" spans="1:22" x14ac:dyDescent="0.25">
      <c r="A50" s="15">
        <f>RANK(D50,D44:D51)</f>
        <v>5</v>
      </c>
      <c r="B50" s="16" t="s">
        <v>96</v>
      </c>
      <c r="C50" s="23"/>
      <c r="D50" s="18">
        <f t="shared" si="20"/>
        <v>32.807011360565795</v>
      </c>
      <c r="E50" s="19">
        <f t="shared" si="21"/>
        <v>7</v>
      </c>
      <c r="F50" s="39">
        <f t="shared" si="22"/>
        <v>5.5950000000000273</v>
      </c>
      <c r="G50" s="21"/>
      <c r="H50" s="40">
        <f t="shared" si="23"/>
        <v>425.59500000000003</v>
      </c>
      <c r="I50" s="40"/>
      <c r="J50" s="41">
        <v>7</v>
      </c>
      <c r="K50" s="42">
        <v>5.85</v>
      </c>
      <c r="L50" s="34">
        <f t="shared" si="24"/>
        <v>425.85</v>
      </c>
      <c r="N50" s="41">
        <v>7</v>
      </c>
      <c r="O50" s="42">
        <v>5.34</v>
      </c>
      <c r="P50" s="34">
        <f t="shared" si="25"/>
        <v>425.34</v>
      </c>
      <c r="Q50" s="34">
        <f t="shared" si="26"/>
        <v>851.19</v>
      </c>
      <c r="R50" s="34"/>
      <c r="S50" s="42"/>
      <c r="T50" s="34">
        <f t="shared" si="27"/>
        <v>425.59500000000003</v>
      </c>
      <c r="U50" s="33">
        <f t="shared" si="28"/>
        <v>7</v>
      </c>
      <c r="V50" s="34">
        <f t="shared" si="29"/>
        <v>5.5950000000000273</v>
      </c>
    </row>
    <row r="51" spans="1:22" x14ac:dyDescent="0.25">
      <c r="A51" s="15">
        <f>RANK(D51,D44:D51)</f>
        <v>6</v>
      </c>
      <c r="B51" s="16" t="s">
        <v>92</v>
      </c>
      <c r="C51" s="23"/>
      <c r="D51" s="18">
        <f t="shared" si="20"/>
        <v>32.361053168312239</v>
      </c>
      <c r="E51" s="19">
        <f t="shared" si="21"/>
        <v>7</v>
      </c>
      <c r="F51" s="39">
        <f t="shared" si="22"/>
        <v>11.460000000000036</v>
      </c>
      <c r="G51" s="21"/>
      <c r="H51" s="40">
        <f t="shared" si="23"/>
        <v>431.46000000000004</v>
      </c>
      <c r="I51" s="40"/>
      <c r="J51" s="41">
        <v>7</v>
      </c>
      <c r="K51" s="42">
        <v>11.37</v>
      </c>
      <c r="L51" s="34">
        <f t="shared" si="24"/>
        <v>431.37</v>
      </c>
      <c r="N51" s="41">
        <v>7</v>
      </c>
      <c r="O51" s="42">
        <v>11.55</v>
      </c>
      <c r="P51" s="34">
        <f t="shared" si="25"/>
        <v>431.55</v>
      </c>
      <c r="Q51" s="34">
        <f t="shared" si="26"/>
        <v>862.92000000000007</v>
      </c>
      <c r="R51" s="34"/>
      <c r="S51" s="42"/>
      <c r="T51" s="34">
        <f t="shared" si="27"/>
        <v>431.46000000000004</v>
      </c>
      <c r="U51" s="33">
        <f t="shared" si="28"/>
        <v>7</v>
      </c>
      <c r="V51" s="34">
        <f t="shared" si="29"/>
        <v>11.460000000000036</v>
      </c>
    </row>
  </sheetData>
  <pageMargins left="0.74791666666666667" right="0.74791666666666667" top="0.98402777777777772" bottom="0.98402777777777772" header="0.51180555555555551" footer="0.51180555555555551"/>
  <pageSetup scale="72" firstPageNumber="0" orientation="landscape" horizontalDpi="300" verticalDpi="300" r:id="rId1"/>
  <headerFooter alignWithMargins="0"/>
  <colBreaks count="1" manualBreakCount="1">
    <brk id="7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pageSetUpPr fitToPage="1"/>
  </sheetPr>
  <dimension ref="A1:V51"/>
  <sheetViews>
    <sheetView topLeftCell="A5" workbookViewId="0">
      <selection activeCell="S40" sqref="S40"/>
    </sheetView>
  </sheetViews>
  <sheetFormatPr defaultColWidth="9" defaultRowHeight="13.2" x14ac:dyDescent="0.25"/>
  <cols>
    <col min="1" max="4" width="9" style="1"/>
    <col min="5" max="5" width="7.33203125" style="1" customWidth="1"/>
    <col min="6" max="6" width="8.6640625" style="1" customWidth="1"/>
    <col min="7" max="7" width="2.6640625" style="1" hidden="1" customWidth="1"/>
    <col min="8" max="8" width="11.5546875" style="1" customWidth="1"/>
    <col min="9" max="9" width="8.44140625" style="1" hidden="1" customWidth="1"/>
    <col min="10" max="10" width="8.44140625" style="33" customWidth="1"/>
    <col min="11" max="11" width="8.44140625" style="34" customWidth="1"/>
    <col min="12" max="12" width="11.6640625" style="34" customWidth="1"/>
    <col min="13" max="13" width="2.6640625" style="1" hidden="1" customWidth="1"/>
    <col min="14" max="14" width="5.6640625" style="33" customWidth="1"/>
    <col min="15" max="15" width="7.6640625" style="34" customWidth="1"/>
    <col min="16" max="16" width="10.109375" style="34" customWidth="1"/>
    <col min="17" max="17" width="10.6640625" style="34" customWidth="1"/>
    <col min="18" max="18" width="2.6640625" style="34" hidden="1" customWidth="1"/>
    <col min="19" max="19" width="9.109375" style="34" customWidth="1"/>
    <col min="20" max="20" width="10.88671875" style="34" customWidth="1"/>
    <col min="21" max="21" width="5.6640625" style="33" customWidth="1"/>
    <col min="22" max="22" width="7.6640625" style="1" customWidth="1"/>
    <col min="23" max="16384" width="9" style="1"/>
  </cols>
  <sheetData>
    <row r="1" spans="1:22" x14ac:dyDescent="0.25">
      <c r="B1" s="2" t="s">
        <v>29</v>
      </c>
      <c r="H1" s="3"/>
      <c r="L1" s="46"/>
      <c r="P1" s="46"/>
      <c r="Q1" s="46"/>
      <c r="T1" s="46"/>
    </row>
    <row r="3" spans="1:22" x14ac:dyDescent="0.25">
      <c r="B3" s="4"/>
      <c r="C3" s="4"/>
      <c r="D3" s="4"/>
      <c r="E3" s="5"/>
      <c r="F3" s="5"/>
      <c r="G3" s="5"/>
      <c r="H3" s="14"/>
      <c r="I3" s="14"/>
      <c r="J3" s="35" t="s">
        <v>8</v>
      </c>
      <c r="N3" s="35" t="s">
        <v>8</v>
      </c>
      <c r="S3" s="36" t="s">
        <v>9</v>
      </c>
    </row>
    <row r="4" spans="1:22" x14ac:dyDescent="0.25">
      <c r="B4" s="6" t="s">
        <v>0</v>
      </c>
      <c r="C4" s="6"/>
      <c r="D4" s="32"/>
      <c r="E4" s="7"/>
      <c r="F4" s="37"/>
      <c r="G4" s="9"/>
      <c r="H4" s="14">
        <f>SMALL(T6:T21,(COUNTIF(T6:T21,0)+1))</f>
        <v>81.419999999999987</v>
      </c>
      <c r="I4" s="14"/>
      <c r="J4" s="35">
        <v>1</v>
      </c>
      <c r="L4" s="34" t="s">
        <v>1</v>
      </c>
      <c r="N4" s="35">
        <v>2</v>
      </c>
      <c r="Q4" s="34" t="s">
        <v>10</v>
      </c>
      <c r="S4" s="36" t="s">
        <v>11</v>
      </c>
      <c r="T4" s="34" t="s">
        <v>12</v>
      </c>
      <c r="U4" s="35" t="s">
        <v>12</v>
      </c>
    </row>
    <row r="5" spans="1:22" x14ac:dyDescent="0.25">
      <c r="A5" s="1" t="s">
        <v>2</v>
      </c>
      <c r="B5" s="10"/>
      <c r="C5" s="10"/>
      <c r="D5" s="10" t="s">
        <v>3</v>
      </c>
      <c r="E5" s="10" t="s">
        <v>13</v>
      </c>
      <c r="F5" s="38" t="s">
        <v>14</v>
      </c>
      <c r="G5" s="12"/>
      <c r="H5" s="5" t="s">
        <v>15</v>
      </c>
      <c r="I5" s="5"/>
      <c r="J5" s="33" t="s">
        <v>16</v>
      </c>
      <c r="K5" s="34" t="s">
        <v>17</v>
      </c>
      <c r="L5" s="34" t="s">
        <v>18</v>
      </c>
      <c r="N5" s="33" t="s">
        <v>16</v>
      </c>
      <c r="O5" s="34" t="s">
        <v>17</v>
      </c>
      <c r="P5" s="34" t="s">
        <v>18</v>
      </c>
      <c r="Q5" s="34" t="s">
        <v>18</v>
      </c>
      <c r="S5" s="36" t="s">
        <v>19</v>
      </c>
      <c r="T5" s="34" t="s">
        <v>18</v>
      </c>
      <c r="U5" s="33" t="s">
        <v>20</v>
      </c>
      <c r="V5" s="1" t="s">
        <v>19</v>
      </c>
    </row>
    <row r="6" spans="1:22" x14ac:dyDescent="0.25">
      <c r="A6" s="15">
        <f>RANK(D6,D6:D21)</f>
        <v>10</v>
      </c>
      <c r="B6" s="16" t="str">
        <f ca="1">'TOTAL OVERALL'!B6</f>
        <v>Alfred 1</v>
      </c>
      <c r="C6" s="17"/>
      <c r="D6" s="18">
        <f t="shared" ref="D6:D21" si="0">IF(H6=0,0,($H$4/H6)*100)</f>
        <v>54.42331472878579</v>
      </c>
      <c r="E6" s="19">
        <f t="shared" ref="E6:E22" si="1">IF(U6=0," ",U6)</f>
        <v>2</v>
      </c>
      <c r="F6" s="39">
        <f t="shared" ref="F6:F22" si="2">V6</f>
        <v>29.605000000000018</v>
      </c>
      <c r="G6" s="21"/>
      <c r="H6" s="40">
        <f t="shared" ref="H6:H22" si="3">(T6)</f>
        <v>149.60500000000002</v>
      </c>
      <c r="I6" s="40"/>
      <c r="J6" s="41">
        <v>2</v>
      </c>
      <c r="K6" s="42">
        <v>29.5</v>
      </c>
      <c r="L6" s="34">
        <f t="shared" ref="L6:L22" si="4">SUM(J6*60,K6)</f>
        <v>149.5</v>
      </c>
      <c r="N6" s="41">
        <v>2</v>
      </c>
      <c r="O6" s="42">
        <v>29.71</v>
      </c>
      <c r="P6" s="34">
        <f t="shared" ref="P6:P22" si="5">SUM(N6*60,O6)</f>
        <v>149.71</v>
      </c>
      <c r="Q6" s="34">
        <f t="shared" ref="Q6:Q22" si="6">IF(P6=0,L6,SUM(L6,P6))</f>
        <v>299.21000000000004</v>
      </c>
      <c r="S6" s="42"/>
      <c r="T6" s="34">
        <f t="shared" ref="T6:T22" si="7">IF(P6=0,SUM(Q6,S6),SUM(Q6/2,S6))</f>
        <v>149.60500000000002</v>
      </c>
      <c r="U6" s="33">
        <f t="shared" ref="U6:U22" si="8">QUOTIENT(T6,60)</f>
        <v>2</v>
      </c>
      <c r="V6" s="34">
        <f>SUM(T6-(U6*60))</f>
        <v>29.605000000000018</v>
      </c>
    </row>
    <row r="7" spans="1:22" x14ac:dyDescent="0.25">
      <c r="A7" s="15">
        <f>RANK(D7,D6:D21)</f>
        <v>7</v>
      </c>
      <c r="B7" s="16" t="s">
        <v>73</v>
      </c>
      <c r="C7" s="17"/>
      <c r="D7" s="18">
        <f t="shared" si="0"/>
        <v>62.505757715338547</v>
      </c>
      <c r="E7" s="19">
        <f t="shared" si="1"/>
        <v>2</v>
      </c>
      <c r="F7" s="39">
        <f t="shared" si="2"/>
        <v>10.259999999999991</v>
      </c>
      <c r="G7" s="21"/>
      <c r="H7" s="40">
        <f t="shared" si="3"/>
        <v>130.26</v>
      </c>
      <c r="I7" s="40"/>
      <c r="J7" s="41">
        <v>2</v>
      </c>
      <c r="K7" s="42">
        <v>10.19</v>
      </c>
      <c r="L7" s="34">
        <f t="shared" si="4"/>
        <v>130.19</v>
      </c>
      <c r="N7" s="41">
        <v>2</v>
      </c>
      <c r="O7" s="42">
        <v>10.33</v>
      </c>
      <c r="P7" s="34">
        <f t="shared" si="5"/>
        <v>130.33000000000001</v>
      </c>
      <c r="Q7" s="34">
        <f t="shared" si="6"/>
        <v>260.52</v>
      </c>
      <c r="S7" s="42"/>
      <c r="T7" s="34">
        <f t="shared" si="7"/>
        <v>130.26</v>
      </c>
      <c r="U7" s="33">
        <f t="shared" si="8"/>
        <v>2</v>
      </c>
      <c r="V7" s="34">
        <f>T7-(U7*60)</f>
        <v>10.259999999999991</v>
      </c>
    </row>
    <row r="8" spans="1:22" x14ac:dyDescent="0.25">
      <c r="A8" s="15">
        <f>RANK(D8,D6:D21)</f>
        <v>9</v>
      </c>
      <c r="B8" s="16" t="s">
        <v>74</v>
      </c>
      <c r="C8" s="23"/>
      <c r="D8" s="18">
        <f t="shared" si="0"/>
        <v>54.761904761904759</v>
      </c>
      <c r="E8" s="19">
        <f t="shared" si="1"/>
        <v>2</v>
      </c>
      <c r="F8" s="39">
        <f t="shared" si="2"/>
        <v>28.680000000000007</v>
      </c>
      <c r="G8" s="21"/>
      <c r="H8" s="40">
        <f t="shared" si="3"/>
        <v>148.68</v>
      </c>
      <c r="I8" s="40"/>
      <c r="J8" s="41">
        <v>2</v>
      </c>
      <c r="K8" s="42">
        <v>28.28</v>
      </c>
      <c r="L8" s="34">
        <f t="shared" si="4"/>
        <v>148.28</v>
      </c>
      <c r="N8" s="41">
        <v>2</v>
      </c>
      <c r="O8" s="42">
        <v>29.08</v>
      </c>
      <c r="P8" s="34">
        <f t="shared" si="5"/>
        <v>149.07999999999998</v>
      </c>
      <c r="Q8" s="34">
        <f t="shared" si="6"/>
        <v>297.36</v>
      </c>
      <c r="S8" s="42"/>
      <c r="T8" s="34">
        <f t="shared" si="7"/>
        <v>148.68</v>
      </c>
      <c r="U8" s="33">
        <f t="shared" si="8"/>
        <v>2</v>
      </c>
      <c r="V8" s="34">
        <f>T8-(U8*60)</f>
        <v>28.680000000000007</v>
      </c>
    </row>
    <row r="9" spans="1:22" x14ac:dyDescent="0.25">
      <c r="A9" s="15">
        <f>RANK(D9,D6:D21)</f>
        <v>12</v>
      </c>
      <c r="B9" s="16" t="s">
        <v>75</v>
      </c>
      <c r="C9" s="23"/>
      <c r="D9" s="18">
        <f t="shared" si="0"/>
        <v>52.098797030970047</v>
      </c>
      <c r="E9" s="19">
        <f t="shared" si="1"/>
        <v>2</v>
      </c>
      <c r="F9" s="39">
        <f t="shared" si="2"/>
        <v>36.28</v>
      </c>
      <c r="G9" s="21"/>
      <c r="H9" s="40">
        <f t="shared" si="3"/>
        <v>156.28</v>
      </c>
      <c r="I9" s="40"/>
      <c r="J9" s="41">
        <v>2</v>
      </c>
      <c r="K9" s="42">
        <v>35.6</v>
      </c>
      <c r="L9" s="34">
        <f t="shared" si="4"/>
        <v>155.6</v>
      </c>
      <c r="N9" s="41">
        <v>2</v>
      </c>
      <c r="O9" s="42">
        <v>36.96</v>
      </c>
      <c r="P9" s="34">
        <f t="shared" si="5"/>
        <v>156.96</v>
      </c>
      <c r="Q9" s="34">
        <f t="shared" si="6"/>
        <v>312.56</v>
      </c>
      <c r="S9" s="42"/>
      <c r="T9" s="34">
        <f t="shared" si="7"/>
        <v>156.28</v>
      </c>
      <c r="U9" s="33">
        <f t="shared" si="8"/>
        <v>2</v>
      </c>
      <c r="V9" s="34">
        <f>SUM(T9-(U9*60))</f>
        <v>36.28</v>
      </c>
    </row>
    <row r="10" spans="1:22" x14ac:dyDescent="0.25">
      <c r="A10" s="15">
        <f>RANK(D10,D6:D21)</f>
        <v>11</v>
      </c>
      <c r="B10" s="16" t="s">
        <v>76</v>
      </c>
      <c r="C10" s="23"/>
      <c r="D10" s="18">
        <f t="shared" si="0"/>
        <v>52.649616864431437</v>
      </c>
      <c r="E10" s="19">
        <f t="shared" si="1"/>
        <v>2</v>
      </c>
      <c r="F10" s="39">
        <f t="shared" si="2"/>
        <v>34.644999999999982</v>
      </c>
      <c r="G10" s="21"/>
      <c r="H10" s="40">
        <f t="shared" si="3"/>
        <v>154.64499999999998</v>
      </c>
      <c r="I10" s="40"/>
      <c r="J10" s="41">
        <v>2</v>
      </c>
      <c r="K10" s="42">
        <v>34.5</v>
      </c>
      <c r="L10" s="34">
        <f t="shared" si="4"/>
        <v>154.5</v>
      </c>
      <c r="N10" s="41">
        <v>2</v>
      </c>
      <c r="O10" s="42">
        <v>34.79</v>
      </c>
      <c r="P10" s="34">
        <f t="shared" si="5"/>
        <v>154.79</v>
      </c>
      <c r="Q10" s="34">
        <f t="shared" si="6"/>
        <v>309.28999999999996</v>
      </c>
      <c r="S10" s="42"/>
      <c r="T10" s="34">
        <f t="shared" si="7"/>
        <v>154.64499999999998</v>
      </c>
      <c r="U10" s="33">
        <f t="shared" si="8"/>
        <v>2</v>
      </c>
      <c r="V10" s="34">
        <f>SUM(T10-(U10*60))</f>
        <v>34.644999999999982</v>
      </c>
    </row>
    <row r="11" spans="1:22" x14ac:dyDescent="0.25">
      <c r="A11" s="15">
        <f>RANK(D11,D6:D21)</f>
        <v>4</v>
      </c>
      <c r="B11" s="16" t="s">
        <v>77</v>
      </c>
      <c r="C11" s="17"/>
      <c r="D11" s="18">
        <f t="shared" si="0"/>
        <v>77.454337899543361</v>
      </c>
      <c r="E11" s="19">
        <f t="shared" si="1"/>
        <v>1</v>
      </c>
      <c r="F11" s="39">
        <f t="shared" si="2"/>
        <v>45.120000000000005</v>
      </c>
      <c r="G11" s="21"/>
      <c r="H11" s="40">
        <f t="shared" si="3"/>
        <v>105.12</v>
      </c>
      <c r="I11" s="40"/>
      <c r="J11" s="41">
        <v>1</v>
      </c>
      <c r="K11" s="42">
        <v>45.22</v>
      </c>
      <c r="L11" s="34">
        <f t="shared" si="4"/>
        <v>105.22</v>
      </c>
      <c r="N11" s="41">
        <v>1</v>
      </c>
      <c r="O11" s="42">
        <v>45.02</v>
      </c>
      <c r="P11" s="34">
        <f t="shared" si="5"/>
        <v>105.02000000000001</v>
      </c>
      <c r="Q11" s="34">
        <f t="shared" si="6"/>
        <v>210.24</v>
      </c>
      <c r="S11" s="42"/>
      <c r="T11" s="34">
        <f t="shared" si="7"/>
        <v>105.12</v>
      </c>
      <c r="U11" s="33">
        <f t="shared" si="8"/>
        <v>1</v>
      </c>
      <c r="V11" s="34">
        <f t="shared" ref="V11:V22" si="9">T11-(U11*60)</f>
        <v>45.120000000000005</v>
      </c>
    </row>
    <row r="12" spans="1:22" x14ac:dyDescent="0.25">
      <c r="A12" s="15">
        <f>RANK(D12,D6:D21)</f>
        <v>3</v>
      </c>
      <c r="B12" s="16" t="s">
        <v>78</v>
      </c>
      <c r="C12" s="23"/>
      <c r="D12" s="18">
        <f t="shared" si="0"/>
        <v>82.617960426179593</v>
      </c>
      <c r="E12" s="19">
        <f t="shared" si="1"/>
        <v>1</v>
      </c>
      <c r="F12" s="39">
        <f t="shared" si="2"/>
        <v>38.549999999999997</v>
      </c>
      <c r="G12" s="21"/>
      <c r="H12" s="40">
        <f t="shared" si="3"/>
        <v>98.55</v>
      </c>
      <c r="I12" s="40"/>
      <c r="J12" s="41">
        <v>1</v>
      </c>
      <c r="K12" s="42">
        <v>38.53</v>
      </c>
      <c r="L12" s="34">
        <f t="shared" si="4"/>
        <v>98.53</v>
      </c>
      <c r="N12" s="41">
        <v>1</v>
      </c>
      <c r="O12" s="42">
        <v>38.57</v>
      </c>
      <c r="P12" s="34">
        <f t="shared" si="5"/>
        <v>98.57</v>
      </c>
      <c r="Q12" s="34">
        <f t="shared" si="6"/>
        <v>197.1</v>
      </c>
      <c r="S12" s="42"/>
      <c r="T12" s="34">
        <f t="shared" si="7"/>
        <v>98.55</v>
      </c>
      <c r="U12" s="33">
        <f t="shared" si="8"/>
        <v>1</v>
      </c>
      <c r="V12" s="34">
        <f t="shared" si="9"/>
        <v>38.549999999999997</v>
      </c>
    </row>
    <row r="13" spans="1:22" x14ac:dyDescent="0.25">
      <c r="A13" s="15">
        <f>RANK(D13,D6:D21)</f>
        <v>13</v>
      </c>
      <c r="B13" s="16" t="s">
        <v>79</v>
      </c>
      <c r="C13" s="17"/>
      <c r="D13" s="18">
        <f t="shared" si="0"/>
        <v>48.555326952321309</v>
      </c>
      <c r="E13" s="19">
        <f t="shared" si="1"/>
        <v>2</v>
      </c>
      <c r="F13" s="39">
        <f t="shared" si="2"/>
        <v>47.685000000000002</v>
      </c>
      <c r="G13" s="21"/>
      <c r="H13" s="40">
        <f t="shared" si="3"/>
        <v>167.685</v>
      </c>
      <c r="I13" s="40"/>
      <c r="J13" s="41">
        <v>2</v>
      </c>
      <c r="K13" s="42">
        <v>47.82</v>
      </c>
      <c r="L13" s="34">
        <f t="shared" si="4"/>
        <v>167.82</v>
      </c>
      <c r="N13" s="41">
        <v>2</v>
      </c>
      <c r="O13" s="42">
        <v>47.55</v>
      </c>
      <c r="P13" s="34">
        <f t="shared" si="5"/>
        <v>167.55</v>
      </c>
      <c r="Q13" s="34">
        <f t="shared" si="6"/>
        <v>335.37</v>
      </c>
      <c r="S13" s="42"/>
      <c r="T13" s="34">
        <f t="shared" si="7"/>
        <v>167.685</v>
      </c>
      <c r="U13" s="33">
        <f t="shared" si="8"/>
        <v>2</v>
      </c>
      <c r="V13" s="34">
        <f t="shared" si="9"/>
        <v>47.685000000000002</v>
      </c>
    </row>
    <row r="14" spans="1:22" ht="12.75" customHeight="1" x14ac:dyDescent="0.25">
      <c r="A14" s="15">
        <f>RANK(D14,D6:D21)</f>
        <v>15</v>
      </c>
      <c r="B14" s="16" t="s">
        <v>80</v>
      </c>
      <c r="C14" s="17"/>
      <c r="D14" s="18">
        <f t="shared" si="0"/>
        <v>31.227706823150381</v>
      </c>
      <c r="E14" s="19">
        <f t="shared" si="1"/>
        <v>4</v>
      </c>
      <c r="F14" s="39">
        <f t="shared" si="2"/>
        <v>20.730000000000018</v>
      </c>
      <c r="G14" s="21"/>
      <c r="H14" s="40">
        <f t="shared" si="3"/>
        <v>260.73</v>
      </c>
      <c r="I14" s="40"/>
      <c r="J14" s="41">
        <v>4</v>
      </c>
      <c r="K14" s="42">
        <v>20.71</v>
      </c>
      <c r="L14" s="34">
        <f t="shared" si="4"/>
        <v>260.70999999999998</v>
      </c>
      <c r="N14" s="41">
        <v>4</v>
      </c>
      <c r="O14" s="42">
        <v>20.75</v>
      </c>
      <c r="P14" s="34">
        <f t="shared" si="5"/>
        <v>260.75</v>
      </c>
      <c r="Q14" s="34">
        <f t="shared" si="6"/>
        <v>521.46</v>
      </c>
      <c r="S14" s="42"/>
      <c r="T14" s="34">
        <f t="shared" si="7"/>
        <v>260.73</v>
      </c>
      <c r="U14" s="33">
        <f t="shared" si="8"/>
        <v>4</v>
      </c>
      <c r="V14" s="34">
        <f t="shared" si="9"/>
        <v>20.730000000000018</v>
      </c>
    </row>
    <row r="15" spans="1:22" ht="12.75" customHeight="1" x14ac:dyDescent="0.25">
      <c r="A15" s="15">
        <f>RANK(D15,D6:D21)</f>
        <v>14</v>
      </c>
      <c r="B15" s="16" t="s">
        <v>81</v>
      </c>
      <c r="C15" s="17"/>
      <c r="D15" s="18">
        <f t="shared" si="0"/>
        <v>41.202368301199328</v>
      </c>
      <c r="E15" s="19">
        <f t="shared" si="1"/>
        <v>3</v>
      </c>
      <c r="F15" s="39">
        <f t="shared" si="2"/>
        <v>17.609999999999985</v>
      </c>
      <c r="G15" s="21"/>
      <c r="H15" s="40">
        <f t="shared" si="3"/>
        <v>197.60999999999999</v>
      </c>
      <c r="I15" s="40"/>
      <c r="J15" s="41">
        <v>3</v>
      </c>
      <c r="K15" s="42">
        <v>17.64</v>
      </c>
      <c r="L15" s="34">
        <f t="shared" si="4"/>
        <v>197.64</v>
      </c>
      <c r="N15" s="41">
        <v>3</v>
      </c>
      <c r="O15" s="42">
        <v>17.579999999999998</v>
      </c>
      <c r="P15" s="34">
        <f t="shared" si="5"/>
        <v>197.57999999999998</v>
      </c>
      <c r="Q15" s="34">
        <f t="shared" si="6"/>
        <v>395.21999999999997</v>
      </c>
      <c r="S15" s="42"/>
      <c r="T15" s="34">
        <f t="shared" si="7"/>
        <v>197.60999999999999</v>
      </c>
      <c r="U15" s="33">
        <f t="shared" si="8"/>
        <v>3</v>
      </c>
      <c r="V15" s="34">
        <f t="shared" si="9"/>
        <v>17.609999999999985</v>
      </c>
    </row>
    <row r="16" spans="1:22" ht="12.75" customHeight="1" x14ac:dyDescent="0.25">
      <c r="A16" s="15">
        <f>RANK(D16,D6:D21)</f>
        <v>1</v>
      </c>
      <c r="B16" s="16" t="s">
        <v>82</v>
      </c>
      <c r="C16" s="17"/>
      <c r="D16" s="18">
        <f t="shared" si="0"/>
        <v>100</v>
      </c>
      <c r="E16" s="19">
        <f t="shared" si="1"/>
        <v>1</v>
      </c>
      <c r="F16" s="39">
        <f t="shared" si="2"/>
        <v>21.419999999999987</v>
      </c>
      <c r="G16" s="21"/>
      <c r="H16" s="40">
        <f t="shared" si="3"/>
        <v>81.419999999999987</v>
      </c>
      <c r="I16" s="40"/>
      <c r="J16" s="41">
        <v>1</v>
      </c>
      <c r="K16" s="42">
        <v>21.29</v>
      </c>
      <c r="L16" s="34">
        <f t="shared" si="4"/>
        <v>81.289999999999992</v>
      </c>
      <c r="N16" s="41">
        <v>1</v>
      </c>
      <c r="O16" s="42">
        <v>21.55</v>
      </c>
      <c r="P16" s="34">
        <f t="shared" si="5"/>
        <v>81.55</v>
      </c>
      <c r="Q16" s="34">
        <f t="shared" si="6"/>
        <v>162.83999999999997</v>
      </c>
      <c r="S16" s="42"/>
      <c r="T16" s="34">
        <f t="shared" si="7"/>
        <v>81.419999999999987</v>
      </c>
      <c r="U16" s="33">
        <f t="shared" si="8"/>
        <v>1</v>
      </c>
      <c r="V16" s="34">
        <f t="shared" si="9"/>
        <v>21.419999999999987</v>
      </c>
    </row>
    <row r="17" spans="1:22" ht="12.75" customHeight="1" x14ac:dyDescent="0.25">
      <c r="A17" s="15">
        <f>RANK(D17,D6:D21)</f>
        <v>5</v>
      </c>
      <c r="B17" s="16" t="s">
        <v>83</v>
      </c>
      <c r="C17" s="17"/>
      <c r="D17" s="18">
        <f t="shared" si="0"/>
        <v>74.591177683111169</v>
      </c>
      <c r="E17" s="19">
        <f t="shared" si="1"/>
        <v>1</v>
      </c>
      <c r="F17" s="39">
        <f t="shared" si="2"/>
        <v>49.155000000000001</v>
      </c>
      <c r="G17" s="21"/>
      <c r="H17" s="40">
        <f t="shared" si="3"/>
        <v>109.155</v>
      </c>
      <c r="I17" s="40"/>
      <c r="J17" s="41">
        <v>1</v>
      </c>
      <c r="K17" s="42">
        <v>49.79</v>
      </c>
      <c r="L17" s="34">
        <f t="shared" si="4"/>
        <v>109.78999999999999</v>
      </c>
      <c r="N17" s="41">
        <v>1</v>
      </c>
      <c r="O17" s="42">
        <v>48.52</v>
      </c>
      <c r="P17" s="34">
        <f t="shared" si="5"/>
        <v>108.52000000000001</v>
      </c>
      <c r="Q17" s="34">
        <f t="shared" si="6"/>
        <v>218.31</v>
      </c>
      <c r="S17" s="42"/>
      <c r="T17" s="34">
        <f t="shared" si="7"/>
        <v>109.155</v>
      </c>
      <c r="U17" s="33">
        <f t="shared" si="8"/>
        <v>1</v>
      </c>
      <c r="V17" s="34">
        <f t="shared" si="9"/>
        <v>49.155000000000001</v>
      </c>
    </row>
    <row r="18" spans="1:22" ht="12.75" customHeight="1" x14ac:dyDescent="0.25">
      <c r="A18" s="15">
        <f>RANK(D18,D6:D21)</f>
        <v>8</v>
      </c>
      <c r="B18" s="16" t="s">
        <v>84</v>
      </c>
      <c r="C18" s="17"/>
      <c r="D18" s="18">
        <f t="shared" si="0"/>
        <v>61.204239645192807</v>
      </c>
      <c r="E18" s="19">
        <f t="shared" si="1"/>
        <v>2</v>
      </c>
      <c r="F18" s="39">
        <f t="shared" si="2"/>
        <v>13.030000000000001</v>
      </c>
      <c r="G18" s="21"/>
      <c r="H18" s="40">
        <f t="shared" si="3"/>
        <v>133.03</v>
      </c>
      <c r="I18" s="40"/>
      <c r="J18" s="41">
        <v>2</v>
      </c>
      <c r="K18" s="42">
        <v>13.03</v>
      </c>
      <c r="L18" s="34">
        <f t="shared" si="4"/>
        <v>133.03</v>
      </c>
      <c r="N18" s="41"/>
      <c r="O18" s="42"/>
      <c r="P18" s="34">
        <f t="shared" si="5"/>
        <v>0</v>
      </c>
      <c r="Q18" s="34">
        <f t="shared" si="6"/>
        <v>133.03</v>
      </c>
      <c r="S18" s="42"/>
      <c r="T18" s="34">
        <f t="shared" si="7"/>
        <v>133.03</v>
      </c>
      <c r="U18" s="33">
        <f t="shared" si="8"/>
        <v>2</v>
      </c>
      <c r="V18" s="34">
        <f t="shared" si="9"/>
        <v>13.030000000000001</v>
      </c>
    </row>
    <row r="19" spans="1:22" x14ac:dyDescent="0.25">
      <c r="A19" s="15">
        <f>RANK(D19,D6:D21)</f>
        <v>16</v>
      </c>
      <c r="B19" s="16" t="s">
        <v>85</v>
      </c>
      <c r="C19" s="17"/>
      <c r="D19" s="18">
        <f t="shared" si="0"/>
        <v>0</v>
      </c>
      <c r="E19" s="19" t="str">
        <f t="shared" si="1"/>
        <v xml:space="preserve"> </v>
      </c>
      <c r="F19" s="39">
        <f t="shared" si="2"/>
        <v>0</v>
      </c>
      <c r="G19" s="21"/>
      <c r="H19" s="40">
        <f t="shared" si="3"/>
        <v>0</v>
      </c>
      <c r="I19" s="40"/>
      <c r="J19" s="41"/>
      <c r="K19" s="42"/>
      <c r="L19" s="34">
        <f t="shared" si="4"/>
        <v>0</v>
      </c>
      <c r="N19" s="41"/>
      <c r="O19" s="42"/>
      <c r="P19" s="34">
        <f t="shared" si="5"/>
        <v>0</v>
      </c>
      <c r="Q19" s="34">
        <f t="shared" si="6"/>
        <v>0</v>
      </c>
      <c r="S19" s="42"/>
      <c r="T19" s="34">
        <f t="shared" si="7"/>
        <v>0</v>
      </c>
      <c r="U19" s="33">
        <f t="shared" si="8"/>
        <v>0</v>
      </c>
      <c r="V19" s="34">
        <f t="shared" si="9"/>
        <v>0</v>
      </c>
    </row>
    <row r="20" spans="1:22" x14ac:dyDescent="0.25">
      <c r="A20" s="15">
        <f>RANK(D20,D6:D21)</f>
        <v>6</v>
      </c>
      <c r="B20" s="16" t="s">
        <v>86</v>
      </c>
      <c r="C20" s="17"/>
      <c r="D20" s="18">
        <f t="shared" si="0"/>
        <v>73.599999999999994</v>
      </c>
      <c r="E20" s="19">
        <f t="shared" si="1"/>
        <v>1</v>
      </c>
      <c r="F20" s="39">
        <f t="shared" si="2"/>
        <v>50.625</v>
      </c>
      <c r="G20" s="21"/>
      <c r="H20" s="40">
        <f t="shared" si="3"/>
        <v>110.625</v>
      </c>
      <c r="I20" s="40"/>
      <c r="J20" s="41">
        <v>1</v>
      </c>
      <c r="K20" s="42">
        <v>50.87</v>
      </c>
      <c r="L20" s="34">
        <f t="shared" si="4"/>
        <v>110.87</v>
      </c>
      <c r="N20" s="41">
        <v>1</v>
      </c>
      <c r="O20" s="42">
        <v>50.38</v>
      </c>
      <c r="P20" s="34">
        <f t="shared" si="5"/>
        <v>110.38</v>
      </c>
      <c r="Q20" s="34">
        <f t="shared" si="6"/>
        <v>221.25</v>
      </c>
      <c r="S20" s="42"/>
      <c r="T20" s="34">
        <f t="shared" si="7"/>
        <v>110.625</v>
      </c>
      <c r="U20" s="33">
        <f t="shared" si="8"/>
        <v>1</v>
      </c>
      <c r="V20" s="34">
        <f t="shared" si="9"/>
        <v>50.625</v>
      </c>
    </row>
    <row r="21" spans="1:22" x14ac:dyDescent="0.25">
      <c r="A21" s="15">
        <f>RANK(D21,D6:D21)</f>
        <v>2</v>
      </c>
      <c r="B21" s="16" t="s">
        <v>87</v>
      </c>
      <c r="C21" s="17"/>
      <c r="D21" s="18">
        <f t="shared" si="0"/>
        <v>87.052282690045956</v>
      </c>
      <c r="E21" s="19">
        <f t="shared" si="1"/>
        <v>1</v>
      </c>
      <c r="F21" s="39">
        <f t="shared" si="2"/>
        <v>33.53</v>
      </c>
      <c r="G21" s="21"/>
      <c r="H21" s="40">
        <f t="shared" si="3"/>
        <v>93.53</v>
      </c>
      <c r="I21" s="40"/>
      <c r="J21" s="41">
        <v>1</v>
      </c>
      <c r="K21" s="42">
        <v>33.69</v>
      </c>
      <c r="L21" s="34">
        <f t="shared" si="4"/>
        <v>93.69</v>
      </c>
      <c r="N21" s="41">
        <v>1</v>
      </c>
      <c r="O21" s="42">
        <v>33.369999999999997</v>
      </c>
      <c r="P21" s="34">
        <f t="shared" si="5"/>
        <v>93.37</v>
      </c>
      <c r="Q21" s="34">
        <f t="shared" si="6"/>
        <v>187.06</v>
      </c>
      <c r="S21" s="42"/>
      <c r="T21" s="34">
        <f t="shared" si="7"/>
        <v>93.53</v>
      </c>
      <c r="U21" s="33">
        <f t="shared" si="8"/>
        <v>1</v>
      </c>
      <c r="V21" s="34">
        <f t="shared" si="9"/>
        <v>33.53</v>
      </c>
    </row>
    <row r="22" spans="1:22" ht="14.25" customHeight="1" x14ac:dyDescent="0.25">
      <c r="A22" s="15"/>
      <c r="B22" s="4" t="s">
        <v>108</v>
      </c>
      <c r="C22" s="4"/>
      <c r="D22" s="18"/>
      <c r="E22" s="19">
        <f t="shared" si="1"/>
        <v>2</v>
      </c>
      <c r="F22" s="39">
        <f t="shared" si="2"/>
        <v>30.25</v>
      </c>
      <c r="G22" s="5"/>
      <c r="H22" s="40">
        <f t="shared" si="3"/>
        <v>150.25</v>
      </c>
      <c r="I22" s="14"/>
      <c r="J22" s="33">
        <v>2</v>
      </c>
      <c r="K22" s="34">
        <v>30.42</v>
      </c>
      <c r="L22" s="34">
        <f t="shared" si="4"/>
        <v>150.42000000000002</v>
      </c>
      <c r="N22" s="33">
        <v>2</v>
      </c>
      <c r="O22" s="34">
        <v>30.08</v>
      </c>
      <c r="P22" s="34">
        <f t="shared" si="5"/>
        <v>150.07999999999998</v>
      </c>
      <c r="Q22" s="34">
        <f t="shared" si="6"/>
        <v>300.5</v>
      </c>
      <c r="S22" s="36" t="s">
        <v>9</v>
      </c>
      <c r="T22" s="34">
        <f t="shared" si="7"/>
        <v>150.25</v>
      </c>
      <c r="U22" s="33">
        <f t="shared" si="8"/>
        <v>2</v>
      </c>
      <c r="V22" s="34">
        <f t="shared" si="9"/>
        <v>30.25</v>
      </c>
    </row>
    <row r="23" spans="1:22" x14ac:dyDescent="0.25">
      <c r="B23" s="25" t="s">
        <v>5</v>
      </c>
      <c r="C23" s="26"/>
      <c r="D23" s="27"/>
      <c r="E23" s="7"/>
      <c r="F23" s="37"/>
      <c r="G23" s="9"/>
      <c r="H23" s="14">
        <f>SMALL(T25:T40,(COUNTIF(T25:T40,0)+1))</f>
        <v>91.74</v>
      </c>
      <c r="I23" s="14"/>
      <c r="J23" s="35" t="s">
        <v>21</v>
      </c>
      <c r="L23" s="34" t="s">
        <v>1</v>
      </c>
      <c r="N23" s="35" t="s">
        <v>22</v>
      </c>
      <c r="Q23" s="34" t="s">
        <v>10</v>
      </c>
      <c r="S23" s="36" t="s">
        <v>11</v>
      </c>
      <c r="T23" s="34" t="s">
        <v>12</v>
      </c>
      <c r="U23" s="33" t="s">
        <v>12</v>
      </c>
    </row>
    <row r="24" spans="1:22" x14ac:dyDescent="0.25">
      <c r="A24" s="1" t="s">
        <v>2</v>
      </c>
      <c r="B24" s="10"/>
      <c r="C24" s="10"/>
      <c r="D24" s="44" t="s">
        <v>3</v>
      </c>
      <c r="E24" s="45" t="s">
        <v>13</v>
      </c>
      <c r="F24" s="38" t="s">
        <v>14</v>
      </c>
      <c r="G24" s="12"/>
      <c r="H24" s="5" t="s">
        <v>15</v>
      </c>
      <c r="I24" s="5"/>
      <c r="J24" s="33" t="s">
        <v>16</v>
      </c>
      <c r="K24" s="34" t="s">
        <v>17</v>
      </c>
      <c r="L24" s="34" t="s">
        <v>18</v>
      </c>
      <c r="N24" s="33" t="s">
        <v>16</v>
      </c>
      <c r="O24" s="34" t="s">
        <v>17</v>
      </c>
      <c r="P24" s="34" t="s">
        <v>18</v>
      </c>
      <c r="Q24" s="34" t="s">
        <v>18</v>
      </c>
      <c r="S24" s="36" t="s">
        <v>19</v>
      </c>
      <c r="T24" s="34" t="s">
        <v>18</v>
      </c>
      <c r="U24" s="33" t="s">
        <v>20</v>
      </c>
      <c r="V24" s="1" t="s">
        <v>19</v>
      </c>
    </row>
    <row r="25" spans="1:22" x14ac:dyDescent="0.25">
      <c r="A25" s="15">
        <f>RANK(D25,D25:D40)</f>
        <v>5</v>
      </c>
      <c r="B25" s="16" t="s">
        <v>65</v>
      </c>
      <c r="C25" s="17"/>
      <c r="D25" s="18">
        <f t="shared" ref="D25:D40" si="10">IF(H25=0,0,($H$23/H25)*100)</f>
        <v>63.670749904570222</v>
      </c>
      <c r="E25" s="19">
        <f t="shared" ref="E25:E40" si="11">IF(U25=0," ",U25)</f>
        <v>2</v>
      </c>
      <c r="F25" s="39">
        <f t="shared" ref="F25:F40" si="12">V25</f>
        <v>24.08499999999998</v>
      </c>
      <c r="G25" s="21"/>
      <c r="H25" s="40">
        <f t="shared" ref="H25:H40" si="13">(T25)</f>
        <v>144.08499999999998</v>
      </c>
      <c r="I25" s="40"/>
      <c r="J25" s="41">
        <v>2</v>
      </c>
      <c r="K25" s="42">
        <v>24.1</v>
      </c>
      <c r="L25" s="34">
        <f t="shared" ref="L25:L40" si="14">SUM(J25*60,K25)</f>
        <v>144.1</v>
      </c>
      <c r="N25" s="41">
        <v>2</v>
      </c>
      <c r="O25" s="42">
        <v>24.07</v>
      </c>
      <c r="P25" s="34">
        <f t="shared" ref="P25:P40" si="15">SUM(N25*60,O25)</f>
        <v>144.07</v>
      </c>
      <c r="Q25" s="34">
        <f t="shared" ref="Q25:Q40" si="16">IF(P25=0,L25,SUM(L25,P25))</f>
        <v>288.16999999999996</v>
      </c>
      <c r="S25" s="42"/>
      <c r="T25" s="34">
        <f t="shared" ref="T25:T40" si="17">IF(P25=0,SUM(Q25,S25),SUM(Q25/2,S25))</f>
        <v>144.08499999999998</v>
      </c>
      <c r="U25" s="33">
        <f t="shared" ref="U25:U40" si="18">QUOTIENT(T25,60)</f>
        <v>2</v>
      </c>
      <c r="V25" s="34">
        <f>SUM(T25-(U25*60))</f>
        <v>24.08499999999998</v>
      </c>
    </row>
    <row r="26" spans="1:22" x14ac:dyDescent="0.25">
      <c r="A26" s="15">
        <f>RANK(D26,D25:D40)</f>
        <v>6</v>
      </c>
      <c r="B26" s="16" t="s">
        <v>66</v>
      </c>
      <c r="C26" s="23"/>
      <c r="D26" s="18">
        <f t="shared" si="10"/>
        <v>57.535277516462848</v>
      </c>
      <c r="E26" s="19">
        <f t="shared" si="11"/>
        <v>2</v>
      </c>
      <c r="F26" s="39">
        <f t="shared" si="12"/>
        <v>39.449999999999989</v>
      </c>
      <c r="G26" s="21"/>
      <c r="H26" s="40">
        <f t="shared" si="13"/>
        <v>159.44999999999999</v>
      </c>
      <c r="I26" s="40"/>
      <c r="J26" s="41">
        <v>2</v>
      </c>
      <c r="K26" s="42">
        <v>39.450000000000003</v>
      </c>
      <c r="L26" s="34">
        <f t="shared" si="14"/>
        <v>159.44999999999999</v>
      </c>
      <c r="N26" s="41"/>
      <c r="O26" s="42"/>
      <c r="P26" s="34">
        <f t="shared" si="15"/>
        <v>0</v>
      </c>
      <c r="Q26" s="34">
        <f t="shared" si="16"/>
        <v>159.44999999999999</v>
      </c>
      <c r="S26" s="42"/>
      <c r="T26" s="34">
        <f t="shared" si="17"/>
        <v>159.44999999999999</v>
      </c>
      <c r="U26" s="33">
        <f t="shared" si="18"/>
        <v>2</v>
      </c>
      <c r="V26" s="34">
        <f t="shared" ref="V26:V40" si="19">SUM(T26-(U26*60))</f>
        <v>39.449999999999989</v>
      </c>
    </row>
    <row r="27" spans="1:22" x14ac:dyDescent="0.25">
      <c r="A27" s="15">
        <f>RANK(D27,D25:D40)</f>
        <v>7</v>
      </c>
      <c r="B27" s="16" t="s">
        <v>60</v>
      </c>
      <c r="C27" s="23"/>
      <c r="D27" s="18">
        <f t="shared" si="10"/>
        <v>55.84368151935719</v>
      </c>
      <c r="E27" s="19">
        <f t="shared" si="11"/>
        <v>2</v>
      </c>
      <c r="F27" s="39">
        <f t="shared" si="12"/>
        <v>44.28</v>
      </c>
      <c r="G27" s="21"/>
      <c r="H27" s="40">
        <f t="shared" si="13"/>
        <v>164.28</v>
      </c>
      <c r="I27" s="40"/>
      <c r="J27" s="41">
        <v>2</v>
      </c>
      <c r="K27" s="42">
        <v>44.3</v>
      </c>
      <c r="L27" s="34">
        <f t="shared" si="14"/>
        <v>164.3</v>
      </c>
      <c r="N27" s="41">
        <v>2</v>
      </c>
      <c r="O27" s="42">
        <v>44.26</v>
      </c>
      <c r="P27" s="34">
        <f t="shared" si="15"/>
        <v>164.26</v>
      </c>
      <c r="Q27" s="34">
        <f t="shared" si="16"/>
        <v>328.56</v>
      </c>
      <c r="S27" s="42"/>
      <c r="T27" s="34">
        <f t="shared" si="17"/>
        <v>164.28</v>
      </c>
      <c r="U27" s="33">
        <f t="shared" si="18"/>
        <v>2</v>
      </c>
      <c r="V27" s="34">
        <f t="shared" si="19"/>
        <v>44.28</v>
      </c>
    </row>
    <row r="28" spans="1:22" x14ac:dyDescent="0.25">
      <c r="A28" s="15">
        <f>RANK(D28,D25:D40)</f>
        <v>1</v>
      </c>
      <c r="B28" s="16" t="s">
        <v>88</v>
      </c>
      <c r="C28" s="23"/>
      <c r="D28" s="18">
        <f t="shared" si="10"/>
        <v>100</v>
      </c>
      <c r="E28" s="19">
        <f t="shared" si="11"/>
        <v>1</v>
      </c>
      <c r="F28" s="39">
        <f t="shared" si="12"/>
        <v>31.739999999999995</v>
      </c>
      <c r="G28" s="21"/>
      <c r="H28" s="40">
        <f t="shared" si="13"/>
        <v>91.74</v>
      </c>
      <c r="I28" s="40"/>
      <c r="J28" s="41">
        <v>1</v>
      </c>
      <c r="K28" s="42">
        <v>31.74</v>
      </c>
      <c r="L28" s="34">
        <f t="shared" si="14"/>
        <v>91.74</v>
      </c>
      <c r="N28" s="41">
        <v>1</v>
      </c>
      <c r="O28" s="42">
        <v>31.74</v>
      </c>
      <c r="P28" s="34">
        <f t="shared" si="15"/>
        <v>91.74</v>
      </c>
      <c r="Q28" s="34">
        <f t="shared" si="16"/>
        <v>183.48</v>
      </c>
      <c r="S28" s="42"/>
      <c r="T28" s="34">
        <f t="shared" si="17"/>
        <v>91.74</v>
      </c>
      <c r="U28" s="33">
        <f t="shared" si="18"/>
        <v>1</v>
      </c>
      <c r="V28" s="34">
        <f t="shared" si="19"/>
        <v>31.739999999999995</v>
      </c>
    </row>
    <row r="29" spans="1:22" x14ac:dyDescent="0.25">
      <c r="A29" s="15">
        <f>RANK(D29,D25:D40)</f>
        <v>10</v>
      </c>
      <c r="B29" s="16" t="s">
        <v>89</v>
      </c>
      <c r="C29" s="23"/>
      <c r="D29" s="18">
        <f t="shared" si="10"/>
        <v>34.703334531217486</v>
      </c>
      <c r="E29" s="19">
        <f t="shared" si="11"/>
        <v>4</v>
      </c>
      <c r="F29" s="39">
        <f t="shared" si="12"/>
        <v>24.355000000000018</v>
      </c>
      <c r="G29" s="21"/>
      <c r="H29" s="40">
        <f t="shared" si="13"/>
        <v>264.35500000000002</v>
      </c>
      <c r="I29" s="40"/>
      <c r="J29" s="41">
        <v>4</v>
      </c>
      <c r="K29" s="42">
        <v>24.01</v>
      </c>
      <c r="L29" s="34">
        <f t="shared" si="14"/>
        <v>264.01</v>
      </c>
      <c r="N29" s="41">
        <v>4</v>
      </c>
      <c r="O29" s="42">
        <v>24.7</v>
      </c>
      <c r="P29" s="34">
        <f t="shared" si="15"/>
        <v>264.7</v>
      </c>
      <c r="Q29" s="34">
        <f t="shared" si="16"/>
        <v>528.71</v>
      </c>
      <c r="S29" s="42"/>
      <c r="T29" s="34">
        <f t="shared" si="17"/>
        <v>264.35500000000002</v>
      </c>
      <c r="U29" s="33">
        <f t="shared" si="18"/>
        <v>4</v>
      </c>
      <c r="V29" s="34">
        <f t="shared" si="19"/>
        <v>24.355000000000018</v>
      </c>
    </row>
    <row r="30" spans="1:22" x14ac:dyDescent="0.25">
      <c r="A30" s="15">
        <f>RANK(D30,D25:D40)</f>
        <v>8</v>
      </c>
      <c r="B30" s="16" t="s">
        <v>90</v>
      </c>
      <c r="C30" s="23"/>
      <c r="D30" s="18">
        <f t="shared" si="10"/>
        <v>40.975479029880745</v>
      </c>
      <c r="E30" s="19">
        <f t="shared" si="11"/>
        <v>3</v>
      </c>
      <c r="F30" s="39">
        <f t="shared" si="12"/>
        <v>43.889999999999986</v>
      </c>
      <c r="G30" s="21"/>
      <c r="H30" s="40">
        <f t="shared" si="13"/>
        <v>223.89</v>
      </c>
      <c r="I30" s="40"/>
      <c r="J30" s="41">
        <v>3</v>
      </c>
      <c r="K30" s="42">
        <v>43.89</v>
      </c>
      <c r="L30" s="34">
        <f t="shared" si="14"/>
        <v>223.89</v>
      </c>
      <c r="N30" s="41"/>
      <c r="O30" s="42"/>
      <c r="P30" s="34">
        <f t="shared" si="15"/>
        <v>0</v>
      </c>
      <c r="Q30" s="34">
        <f t="shared" si="16"/>
        <v>223.89</v>
      </c>
      <c r="S30" s="42"/>
      <c r="T30" s="34">
        <f t="shared" si="17"/>
        <v>223.89</v>
      </c>
      <c r="U30" s="33">
        <f t="shared" si="18"/>
        <v>3</v>
      </c>
      <c r="V30" s="34">
        <f t="shared" si="19"/>
        <v>43.889999999999986</v>
      </c>
    </row>
    <row r="31" spans="1:22" x14ac:dyDescent="0.25">
      <c r="A31" s="15">
        <f>RANK(D31,D25:D40)</f>
        <v>4</v>
      </c>
      <c r="B31" s="16" t="s">
        <v>91</v>
      </c>
      <c r="C31" s="23"/>
      <c r="D31" s="18">
        <f t="shared" si="10"/>
        <v>65.248933143669987</v>
      </c>
      <c r="E31" s="19">
        <f t="shared" si="11"/>
        <v>2</v>
      </c>
      <c r="F31" s="39">
        <f t="shared" si="12"/>
        <v>20.599999999999994</v>
      </c>
      <c r="G31" s="21"/>
      <c r="H31" s="40">
        <f t="shared" si="13"/>
        <v>140.6</v>
      </c>
      <c r="I31" s="40"/>
      <c r="J31" s="41">
        <v>2</v>
      </c>
      <c r="K31" s="42">
        <v>20.6</v>
      </c>
      <c r="L31" s="34">
        <f t="shared" si="14"/>
        <v>140.6</v>
      </c>
      <c r="N31" s="41"/>
      <c r="O31" s="42"/>
      <c r="P31" s="34">
        <f t="shared" si="15"/>
        <v>0</v>
      </c>
      <c r="Q31" s="34">
        <f t="shared" si="16"/>
        <v>140.6</v>
      </c>
      <c r="S31" s="42"/>
      <c r="T31" s="34">
        <f t="shared" si="17"/>
        <v>140.6</v>
      </c>
      <c r="U31" s="33">
        <f t="shared" si="18"/>
        <v>2</v>
      </c>
      <c r="V31" s="34">
        <f t="shared" si="19"/>
        <v>20.599999999999994</v>
      </c>
    </row>
    <row r="32" spans="1:22" x14ac:dyDescent="0.25">
      <c r="A32" s="15">
        <f>RANK(D32,D25:D40)</f>
        <v>3</v>
      </c>
      <c r="B32" s="16" t="s">
        <v>67</v>
      </c>
      <c r="C32" s="23"/>
      <c r="D32" s="18">
        <f t="shared" si="10"/>
        <v>71.730716603463776</v>
      </c>
      <c r="E32" s="19">
        <f t="shared" si="11"/>
        <v>2</v>
      </c>
      <c r="F32" s="39">
        <f t="shared" si="12"/>
        <v>7.8950000000000102</v>
      </c>
      <c r="G32" s="21"/>
      <c r="H32" s="40">
        <f t="shared" si="13"/>
        <v>127.89500000000001</v>
      </c>
      <c r="I32" s="40"/>
      <c r="J32" s="41">
        <v>2</v>
      </c>
      <c r="K32" s="42">
        <v>7.02</v>
      </c>
      <c r="L32" s="34">
        <f t="shared" si="14"/>
        <v>127.02</v>
      </c>
      <c r="N32" s="41">
        <v>2</v>
      </c>
      <c r="O32" s="42">
        <v>8.77</v>
      </c>
      <c r="P32" s="34">
        <f t="shared" si="15"/>
        <v>128.77000000000001</v>
      </c>
      <c r="Q32" s="34">
        <f t="shared" si="16"/>
        <v>255.79000000000002</v>
      </c>
      <c r="S32" s="42"/>
      <c r="T32" s="34">
        <f t="shared" si="17"/>
        <v>127.89500000000001</v>
      </c>
      <c r="U32" s="33">
        <f t="shared" si="18"/>
        <v>2</v>
      </c>
      <c r="V32" s="34">
        <f t="shared" si="19"/>
        <v>7.8950000000000102</v>
      </c>
    </row>
    <row r="33" spans="1:22" x14ac:dyDescent="0.25">
      <c r="A33" s="15">
        <f>RANK(D33,D25:D40)</f>
        <v>9</v>
      </c>
      <c r="B33" s="16" t="s">
        <v>68</v>
      </c>
      <c r="C33" s="23"/>
      <c r="D33" s="18">
        <f t="shared" si="10"/>
        <v>40.911523367820188</v>
      </c>
      <c r="E33" s="19">
        <f t="shared" si="11"/>
        <v>3</v>
      </c>
      <c r="F33" s="39">
        <f t="shared" si="12"/>
        <v>44.240000000000009</v>
      </c>
      <c r="G33" s="21"/>
      <c r="H33" s="40">
        <f t="shared" si="13"/>
        <v>224.24</v>
      </c>
      <c r="I33" s="40"/>
      <c r="J33" s="41">
        <v>3</v>
      </c>
      <c r="K33" s="42">
        <v>29.2</v>
      </c>
      <c r="L33" s="34">
        <f t="shared" si="14"/>
        <v>209.2</v>
      </c>
      <c r="N33" s="41">
        <v>3</v>
      </c>
      <c r="O33" s="42">
        <v>29.28</v>
      </c>
      <c r="P33" s="34">
        <f t="shared" si="15"/>
        <v>209.28</v>
      </c>
      <c r="Q33" s="34">
        <f t="shared" si="16"/>
        <v>418.48</v>
      </c>
      <c r="S33" s="42">
        <v>15</v>
      </c>
      <c r="T33" s="34">
        <f t="shared" si="17"/>
        <v>224.24</v>
      </c>
      <c r="U33" s="33">
        <f t="shared" si="18"/>
        <v>3</v>
      </c>
      <c r="V33" s="34">
        <f t="shared" si="19"/>
        <v>44.240000000000009</v>
      </c>
    </row>
    <row r="34" spans="1:22" x14ac:dyDescent="0.25">
      <c r="A34" s="15">
        <f>RANK(D34,D25:D40)</f>
        <v>2</v>
      </c>
      <c r="B34" s="16" t="s">
        <v>92</v>
      </c>
      <c r="C34" s="23"/>
      <c r="D34" s="18">
        <f t="shared" si="10"/>
        <v>81.013776050865403</v>
      </c>
      <c r="E34" s="19">
        <f t="shared" si="11"/>
        <v>1</v>
      </c>
      <c r="F34" s="39">
        <f t="shared" si="12"/>
        <v>53.240000000000009</v>
      </c>
      <c r="G34" s="21"/>
      <c r="H34" s="40">
        <f t="shared" si="13"/>
        <v>113.24000000000001</v>
      </c>
      <c r="I34" s="40"/>
      <c r="J34" s="41">
        <v>1</v>
      </c>
      <c r="K34" s="42">
        <v>53.21</v>
      </c>
      <c r="L34" s="34">
        <f t="shared" si="14"/>
        <v>113.21000000000001</v>
      </c>
      <c r="N34" s="41">
        <v>1</v>
      </c>
      <c r="O34" s="42">
        <v>53.27</v>
      </c>
      <c r="P34" s="34">
        <f t="shared" si="15"/>
        <v>113.27000000000001</v>
      </c>
      <c r="Q34" s="34">
        <f t="shared" si="16"/>
        <v>226.48000000000002</v>
      </c>
      <c r="S34" s="42"/>
      <c r="T34" s="34">
        <f t="shared" si="17"/>
        <v>113.24000000000001</v>
      </c>
      <c r="U34" s="33">
        <f t="shared" si="18"/>
        <v>1</v>
      </c>
      <c r="V34" s="34">
        <f t="shared" si="19"/>
        <v>53.240000000000009</v>
      </c>
    </row>
    <row r="35" spans="1:22" x14ac:dyDescent="0.25">
      <c r="A35" s="15">
        <f>RANK(D35,D25:D40)</f>
        <v>11</v>
      </c>
      <c r="B35" s="16">
        <f>'TOTAL OVERALL'!B35</f>
        <v>0</v>
      </c>
      <c r="C35" s="23"/>
      <c r="D35" s="18">
        <f t="shared" si="10"/>
        <v>0</v>
      </c>
      <c r="E35" s="19" t="str">
        <f t="shared" si="11"/>
        <v xml:space="preserve"> </v>
      </c>
      <c r="F35" s="39">
        <f t="shared" si="12"/>
        <v>0</v>
      </c>
      <c r="G35" s="21"/>
      <c r="H35" s="40">
        <f t="shared" si="13"/>
        <v>0</v>
      </c>
      <c r="I35" s="40"/>
      <c r="J35" s="41"/>
      <c r="K35" s="42"/>
      <c r="L35" s="34">
        <f t="shared" si="14"/>
        <v>0</v>
      </c>
      <c r="N35" s="41"/>
      <c r="O35" s="42"/>
      <c r="P35" s="34">
        <f t="shared" si="15"/>
        <v>0</v>
      </c>
      <c r="Q35" s="34">
        <f t="shared" si="16"/>
        <v>0</v>
      </c>
      <c r="S35" s="42"/>
      <c r="T35" s="34">
        <f t="shared" si="17"/>
        <v>0</v>
      </c>
      <c r="U35" s="33">
        <f t="shared" si="18"/>
        <v>0</v>
      </c>
      <c r="V35" s="34">
        <f t="shared" si="19"/>
        <v>0</v>
      </c>
    </row>
    <row r="36" spans="1:22" x14ac:dyDescent="0.25">
      <c r="A36" s="15">
        <f>RANK(D36,D25:D40)</f>
        <v>11</v>
      </c>
      <c r="B36" s="16">
        <f>'TOTAL OVERALL'!B36</f>
        <v>0</v>
      </c>
      <c r="C36" s="23"/>
      <c r="D36" s="18">
        <f t="shared" si="10"/>
        <v>0</v>
      </c>
      <c r="E36" s="19" t="str">
        <f t="shared" si="11"/>
        <v xml:space="preserve"> </v>
      </c>
      <c r="F36" s="39">
        <f t="shared" si="12"/>
        <v>0</v>
      </c>
      <c r="G36" s="21"/>
      <c r="H36" s="40">
        <f t="shared" si="13"/>
        <v>0</v>
      </c>
      <c r="I36" s="40"/>
      <c r="J36" s="41"/>
      <c r="K36" s="42"/>
      <c r="L36" s="34">
        <f t="shared" si="14"/>
        <v>0</v>
      </c>
      <c r="N36" s="41"/>
      <c r="O36" s="42"/>
      <c r="P36" s="34">
        <f t="shared" si="15"/>
        <v>0</v>
      </c>
      <c r="Q36" s="34">
        <f t="shared" si="16"/>
        <v>0</v>
      </c>
      <c r="S36" s="42"/>
      <c r="T36" s="34">
        <f t="shared" si="17"/>
        <v>0</v>
      </c>
      <c r="U36" s="33">
        <f t="shared" si="18"/>
        <v>0</v>
      </c>
      <c r="V36" s="34">
        <f t="shared" si="19"/>
        <v>0</v>
      </c>
    </row>
    <row r="37" spans="1:22" x14ac:dyDescent="0.25">
      <c r="A37" s="15">
        <f>RANK(D37,D25:D40)</f>
        <v>11</v>
      </c>
      <c r="B37" s="16">
        <f>'TOTAL OVERALL'!B37</f>
        <v>0</v>
      </c>
      <c r="C37" s="23"/>
      <c r="D37" s="18">
        <f t="shared" si="10"/>
        <v>0</v>
      </c>
      <c r="E37" s="19" t="str">
        <f t="shared" si="11"/>
        <v xml:space="preserve"> </v>
      </c>
      <c r="F37" s="39">
        <f t="shared" si="12"/>
        <v>0</v>
      </c>
      <c r="G37" s="21"/>
      <c r="H37" s="40">
        <f t="shared" si="13"/>
        <v>0</v>
      </c>
      <c r="I37" s="40"/>
      <c r="J37" s="41"/>
      <c r="K37" s="42"/>
      <c r="L37" s="34">
        <f t="shared" si="14"/>
        <v>0</v>
      </c>
      <c r="N37" s="41"/>
      <c r="O37" s="42"/>
      <c r="P37" s="34">
        <f t="shared" si="15"/>
        <v>0</v>
      </c>
      <c r="Q37" s="34">
        <f t="shared" si="16"/>
        <v>0</v>
      </c>
      <c r="S37" s="42"/>
      <c r="T37" s="34">
        <f t="shared" si="17"/>
        <v>0</v>
      </c>
      <c r="U37" s="33">
        <f t="shared" si="18"/>
        <v>0</v>
      </c>
      <c r="V37" s="34">
        <f t="shared" si="19"/>
        <v>0</v>
      </c>
    </row>
    <row r="38" spans="1:22" x14ac:dyDescent="0.25">
      <c r="A38" s="15">
        <f>RANK(D38,D25:D40)</f>
        <v>11</v>
      </c>
      <c r="B38" s="16">
        <f>'TOTAL OVERALL'!B38</f>
        <v>0</v>
      </c>
      <c r="C38" s="23"/>
      <c r="D38" s="18">
        <f t="shared" si="10"/>
        <v>0</v>
      </c>
      <c r="E38" s="19" t="str">
        <f t="shared" si="11"/>
        <v xml:space="preserve"> </v>
      </c>
      <c r="F38" s="39">
        <f t="shared" si="12"/>
        <v>0</v>
      </c>
      <c r="G38" s="21"/>
      <c r="H38" s="40">
        <f t="shared" si="13"/>
        <v>0</v>
      </c>
      <c r="I38" s="40"/>
      <c r="J38" s="41"/>
      <c r="K38" s="42"/>
      <c r="L38" s="34">
        <f t="shared" si="14"/>
        <v>0</v>
      </c>
      <c r="N38" s="41"/>
      <c r="O38" s="42"/>
      <c r="P38" s="34">
        <f t="shared" si="15"/>
        <v>0</v>
      </c>
      <c r="Q38" s="34">
        <f t="shared" si="16"/>
        <v>0</v>
      </c>
      <c r="S38" s="42"/>
      <c r="T38" s="34">
        <f t="shared" si="17"/>
        <v>0</v>
      </c>
      <c r="U38" s="33">
        <f t="shared" si="18"/>
        <v>0</v>
      </c>
      <c r="V38" s="34">
        <f t="shared" si="19"/>
        <v>0</v>
      </c>
    </row>
    <row r="39" spans="1:22" x14ac:dyDescent="0.25">
      <c r="A39" s="15">
        <f>RANK(D39,D25:D40)</f>
        <v>11</v>
      </c>
      <c r="B39" s="16">
        <f>'TOTAL OVERALL'!B39</f>
        <v>0</v>
      </c>
      <c r="C39" s="23"/>
      <c r="D39" s="18">
        <f t="shared" si="10"/>
        <v>0</v>
      </c>
      <c r="E39" s="19" t="str">
        <f t="shared" si="11"/>
        <v xml:space="preserve"> </v>
      </c>
      <c r="F39" s="39">
        <f t="shared" si="12"/>
        <v>0</v>
      </c>
      <c r="G39" s="21"/>
      <c r="H39" s="40">
        <f t="shared" si="13"/>
        <v>0</v>
      </c>
      <c r="I39" s="40"/>
      <c r="J39" s="41"/>
      <c r="K39" s="42"/>
      <c r="L39" s="34">
        <f t="shared" si="14"/>
        <v>0</v>
      </c>
      <c r="N39" s="41"/>
      <c r="O39" s="42"/>
      <c r="P39" s="34">
        <f t="shared" si="15"/>
        <v>0</v>
      </c>
      <c r="Q39" s="34">
        <f t="shared" si="16"/>
        <v>0</v>
      </c>
      <c r="S39" s="42"/>
      <c r="T39" s="34">
        <f t="shared" si="17"/>
        <v>0</v>
      </c>
      <c r="U39" s="33">
        <f t="shared" si="18"/>
        <v>0</v>
      </c>
      <c r="V39" s="34">
        <f t="shared" si="19"/>
        <v>0</v>
      </c>
    </row>
    <row r="40" spans="1:22" x14ac:dyDescent="0.25">
      <c r="A40" s="15">
        <f>RANK(D40,D25:D40)</f>
        <v>11</v>
      </c>
      <c r="B40" s="16">
        <f>'TOTAL OVERALL'!B40</f>
        <v>0</v>
      </c>
      <c r="C40" s="23"/>
      <c r="D40" s="18">
        <f t="shared" si="10"/>
        <v>0</v>
      </c>
      <c r="E40" s="19" t="str">
        <f t="shared" si="11"/>
        <v xml:space="preserve"> </v>
      </c>
      <c r="F40" s="39">
        <f t="shared" si="12"/>
        <v>0</v>
      </c>
      <c r="G40" s="21"/>
      <c r="H40" s="40">
        <f t="shared" si="13"/>
        <v>0</v>
      </c>
      <c r="I40" s="40"/>
      <c r="J40" s="41"/>
      <c r="K40" s="42"/>
      <c r="L40" s="34">
        <f t="shared" si="14"/>
        <v>0</v>
      </c>
      <c r="N40" s="41"/>
      <c r="O40" s="42"/>
      <c r="P40" s="34">
        <f t="shared" si="15"/>
        <v>0</v>
      </c>
      <c r="Q40" s="34">
        <f t="shared" si="16"/>
        <v>0</v>
      </c>
      <c r="S40" s="42"/>
      <c r="T40" s="34">
        <f t="shared" si="17"/>
        <v>0</v>
      </c>
      <c r="U40" s="33">
        <f t="shared" si="18"/>
        <v>0</v>
      </c>
      <c r="V40" s="34">
        <f t="shared" si="19"/>
        <v>0</v>
      </c>
    </row>
    <row r="41" spans="1:22" x14ac:dyDescent="0.25">
      <c r="B41" s="16"/>
      <c r="C41" s="4"/>
      <c r="D41" s="24"/>
      <c r="E41" s="43"/>
      <c r="F41" s="5"/>
      <c r="G41" s="5"/>
      <c r="H41" s="14"/>
      <c r="I41" s="14"/>
      <c r="S41" s="36" t="s">
        <v>9</v>
      </c>
    </row>
    <row r="42" spans="1:22" x14ac:dyDescent="0.25">
      <c r="B42" s="25" t="s">
        <v>6</v>
      </c>
      <c r="C42" s="26"/>
      <c r="D42" s="27" t="s">
        <v>1</v>
      </c>
      <c r="E42" s="7"/>
      <c r="F42" s="37"/>
      <c r="G42" s="9"/>
      <c r="H42" s="14">
        <f>SMALL(T44:T51,(COUNTIF(T44:T51,0)+1))</f>
        <v>84.064999999999998</v>
      </c>
      <c r="I42" s="14"/>
      <c r="J42" s="35" t="s">
        <v>21</v>
      </c>
      <c r="L42" s="34" t="s">
        <v>1</v>
      </c>
      <c r="N42" s="35" t="s">
        <v>22</v>
      </c>
      <c r="Q42" s="34" t="s">
        <v>10</v>
      </c>
      <c r="S42" s="36" t="s">
        <v>11</v>
      </c>
      <c r="T42" s="34" t="s">
        <v>12</v>
      </c>
      <c r="U42" s="33" t="s">
        <v>12</v>
      </c>
    </row>
    <row r="43" spans="1:22" x14ac:dyDescent="0.25">
      <c r="A43" s="1" t="s">
        <v>2</v>
      </c>
      <c r="B43" s="10"/>
      <c r="C43" s="10"/>
      <c r="D43" s="44" t="s">
        <v>3</v>
      </c>
      <c r="E43" s="45" t="s">
        <v>13</v>
      </c>
      <c r="F43" s="38" t="s">
        <v>14</v>
      </c>
      <c r="G43" s="12"/>
      <c r="H43" s="5" t="s">
        <v>15</v>
      </c>
      <c r="I43" s="5"/>
      <c r="J43" s="33" t="s">
        <v>16</v>
      </c>
      <c r="K43" s="34" t="s">
        <v>17</v>
      </c>
      <c r="L43" s="34" t="s">
        <v>18</v>
      </c>
      <c r="N43" s="33" t="s">
        <v>16</v>
      </c>
      <c r="O43" s="34" t="s">
        <v>17</v>
      </c>
      <c r="P43" s="34" t="s">
        <v>18</v>
      </c>
      <c r="Q43" s="34" t="s">
        <v>18</v>
      </c>
      <c r="S43" s="36" t="s">
        <v>19</v>
      </c>
      <c r="T43" s="34" t="s">
        <v>18</v>
      </c>
      <c r="U43" s="33" t="s">
        <v>20</v>
      </c>
      <c r="V43" s="1" t="s">
        <v>19</v>
      </c>
    </row>
    <row r="44" spans="1:22" x14ac:dyDescent="0.25">
      <c r="A44" s="15">
        <f>RANK(D44,D44:D51)</f>
        <v>6</v>
      </c>
      <c r="B44" s="16" t="s">
        <v>59</v>
      </c>
      <c r="C44" s="17"/>
      <c r="D44" s="18">
        <f t="shared" ref="D44:D51" si="20">IF(H44=0,0,($H$42/H44)*100)</f>
        <v>59.22990206439794</v>
      </c>
      <c r="E44" s="19">
        <f t="shared" ref="E44:E51" si="21">IF(U44=0," ",U44)</f>
        <v>2</v>
      </c>
      <c r="F44" s="39">
        <f t="shared" ref="F44:F51" si="22">V44</f>
        <v>21.930000000000007</v>
      </c>
      <c r="G44" s="21"/>
      <c r="H44" s="40">
        <f t="shared" ref="H44:H51" si="23">(T44)</f>
        <v>141.93</v>
      </c>
      <c r="I44" s="40"/>
      <c r="J44" s="41">
        <v>2</v>
      </c>
      <c r="K44" s="42">
        <v>22.34</v>
      </c>
      <c r="L44" s="34">
        <f t="shared" ref="L44:L51" si="24">SUM(J44*60,K44)</f>
        <v>142.34</v>
      </c>
      <c r="N44" s="41">
        <v>2</v>
      </c>
      <c r="O44" s="42">
        <v>21.52</v>
      </c>
      <c r="P44" s="34">
        <f t="shared" ref="P44:P51" si="25">SUM(N44*60,O44)</f>
        <v>141.52000000000001</v>
      </c>
      <c r="Q44" s="34">
        <f t="shared" ref="Q44:Q51" si="26">IF(P44=0,L44,SUM(L44,P44))</f>
        <v>283.86</v>
      </c>
      <c r="S44" s="42"/>
      <c r="T44" s="34">
        <f t="shared" ref="T44:T51" si="27">IF(P44=0,SUM(Q44,S44),SUM(Q44/2,S44))</f>
        <v>141.93</v>
      </c>
      <c r="U44" s="33">
        <f t="shared" ref="U44:U51" si="28">QUOTIENT(T44,60)</f>
        <v>2</v>
      </c>
      <c r="V44" s="34">
        <f>SUM(T44-(U44*60))</f>
        <v>21.930000000000007</v>
      </c>
    </row>
    <row r="45" spans="1:22" x14ac:dyDescent="0.25">
      <c r="A45" s="15">
        <f>RANK(D45,D44:D51)</f>
        <v>7</v>
      </c>
      <c r="B45" s="16" t="s">
        <v>93</v>
      </c>
      <c r="C45" s="23"/>
      <c r="D45" s="18">
        <f t="shared" si="20"/>
        <v>55.998534505728749</v>
      </c>
      <c r="E45" s="19">
        <f t="shared" si="21"/>
        <v>2</v>
      </c>
      <c r="F45" s="39">
        <f t="shared" si="22"/>
        <v>30.120000000000005</v>
      </c>
      <c r="G45" s="21"/>
      <c r="H45" s="40">
        <f t="shared" si="23"/>
        <v>150.12</v>
      </c>
      <c r="I45" s="40"/>
      <c r="J45" s="41">
        <v>2</v>
      </c>
      <c r="K45" s="42">
        <v>30.03</v>
      </c>
      <c r="L45" s="34">
        <f t="shared" si="24"/>
        <v>150.03</v>
      </c>
      <c r="N45" s="41">
        <v>2</v>
      </c>
      <c r="O45" s="42">
        <v>30.21</v>
      </c>
      <c r="P45" s="34">
        <f t="shared" si="25"/>
        <v>150.21</v>
      </c>
      <c r="Q45" s="34">
        <f t="shared" si="26"/>
        <v>300.24</v>
      </c>
      <c r="S45" s="42"/>
      <c r="T45" s="34">
        <f t="shared" si="27"/>
        <v>150.12</v>
      </c>
      <c r="U45" s="33">
        <f t="shared" si="28"/>
        <v>2</v>
      </c>
      <c r="V45" s="34">
        <f t="shared" ref="V45:V51" si="29">T45-(U45*60)</f>
        <v>30.120000000000005</v>
      </c>
    </row>
    <row r="46" spans="1:22" x14ac:dyDescent="0.25">
      <c r="A46" s="15">
        <f>RANK(D46,D44:D51)</f>
        <v>1</v>
      </c>
      <c r="B46" s="16" t="s">
        <v>60</v>
      </c>
      <c r="C46" s="23"/>
      <c r="D46" s="18">
        <f t="shared" si="20"/>
        <v>100</v>
      </c>
      <c r="E46" s="19">
        <f t="shared" si="21"/>
        <v>1</v>
      </c>
      <c r="F46" s="39">
        <f t="shared" si="22"/>
        <v>24.064999999999998</v>
      </c>
      <c r="G46" s="21"/>
      <c r="H46" s="40">
        <f t="shared" si="23"/>
        <v>84.064999999999998</v>
      </c>
      <c r="I46" s="40"/>
      <c r="J46" s="41">
        <v>1</v>
      </c>
      <c r="K46" s="42">
        <v>24.08</v>
      </c>
      <c r="L46" s="34">
        <f t="shared" si="24"/>
        <v>84.08</v>
      </c>
      <c r="N46" s="41">
        <v>1</v>
      </c>
      <c r="O46" s="42">
        <v>24.05</v>
      </c>
      <c r="P46" s="34">
        <f t="shared" si="25"/>
        <v>84.05</v>
      </c>
      <c r="Q46" s="34">
        <f t="shared" si="26"/>
        <v>168.13</v>
      </c>
      <c r="S46" s="42"/>
      <c r="T46" s="34">
        <f t="shared" si="27"/>
        <v>84.064999999999998</v>
      </c>
      <c r="U46" s="33">
        <f t="shared" si="28"/>
        <v>1</v>
      </c>
      <c r="V46" s="34">
        <f t="shared" si="29"/>
        <v>24.064999999999998</v>
      </c>
    </row>
    <row r="47" spans="1:22" x14ac:dyDescent="0.25">
      <c r="A47" s="15">
        <f>RANK(D47,D44:D51)</f>
        <v>2</v>
      </c>
      <c r="B47" s="16" t="s">
        <v>61</v>
      </c>
      <c r="C47" s="23"/>
      <c r="D47" s="18">
        <f t="shared" si="20"/>
        <v>79.867939765331812</v>
      </c>
      <c r="E47" s="19">
        <f t="shared" si="21"/>
        <v>1</v>
      </c>
      <c r="F47" s="39">
        <f t="shared" si="22"/>
        <v>45.254999999999995</v>
      </c>
      <c r="G47" s="21"/>
      <c r="H47" s="40">
        <f t="shared" si="23"/>
        <v>105.255</v>
      </c>
      <c r="I47" s="40"/>
      <c r="J47" s="41">
        <v>1</v>
      </c>
      <c r="K47" s="42">
        <v>45.41</v>
      </c>
      <c r="L47" s="34">
        <f t="shared" si="24"/>
        <v>105.41</v>
      </c>
      <c r="N47" s="41">
        <v>1</v>
      </c>
      <c r="O47" s="42">
        <v>45.1</v>
      </c>
      <c r="P47" s="34">
        <f t="shared" si="25"/>
        <v>105.1</v>
      </c>
      <c r="Q47" s="34">
        <f t="shared" si="26"/>
        <v>210.51</v>
      </c>
      <c r="S47" s="42"/>
      <c r="T47" s="34">
        <f t="shared" si="27"/>
        <v>105.255</v>
      </c>
      <c r="U47" s="33">
        <f t="shared" si="28"/>
        <v>1</v>
      </c>
      <c r="V47" s="34">
        <f t="shared" si="29"/>
        <v>45.254999999999995</v>
      </c>
    </row>
    <row r="48" spans="1:22" x14ac:dyDescent="0.25">
      <c r="A48" s="15">
        <f>RANK(D48,D44:D51)</f>
        <v>4</v>
      </c>
      <c r="B48" s="16" t="s">
        <v>94</v>
      </c>
      <c r="C48" s="23"/>
      <c r="D48" s="18">
        <f t="shared" si="20"/>
        <v>73.422420193021523</v>
      </c>
      <c r="E48" s="19">
        <f t="shared" si="21"/>
        <v>1</v>
      </c>
      <c r="F48" s="39">
        <f t="shared" si="22"/>
        <v>54.495000000000005</v>
      </c>
      <c r="G48" s="21"/>
      <c r="H48" s="40">
        <f t="shared" si="23"/>
        <v>114.495</v>
      </c>
      <c r="I48" s="40"/>
      <c r="J48" s="41">
        <v>1</v>
      </c>
      <c r="K48" s="42">
        <v>54.22</v>
      </c>
      <c r="L48" s="34">
        <f t="shared" si="24"/>
        <v>114.22</v>
      </c>
      <c r="N48" s="41">
        <v>1</v>
      </c>
      <c r="O48" s="42">
        <v>54.77</v>
      </c>
      <c r="P48" s="34">
        <f t="shared" si="25"/>
        <v>114.77000000000001</v>
      </c>
      <c r="Q48" s="34">
        <f t="shared" si="26"/>
        <v>228.99</v>
      </c>
      <c r="S48" s="42"/>
      <c r="T48" s="34">
        <f t="shared" si="27"/>
        <v>114.495</v>
      </c>
      <c r="U48" s="33">
        <f t="shared" si="28"/>
        <v>1</v>
      </c>
      <c r="V48" s="34">
        <f t="shared" si="29"/>
        <v>54.495000000000005</v>
      </c>
    </row>
    <row r="49" spans="1:22" x14ac:dyDescent="0.25">
      <c r="A49" s="15">
        <f>RANK(D49,D44:D51)</f>
        <v>5</v>
      </c>
      <c r="B49" s="16" t="s">
        <v>95</v>
      </c>
      <c r="C49" s="23"/>
      <c r="D49" s="18">
        <f t="shared" si="20"/>
        <v>64.095917044718078</v>
      </c>
      <c r="E49" s="19">
        <f t="shared" si="21"/>
        <v>2</v>
      </c>
      <c r="F49" s="39">
        <f t="shared" si="22"/>
        <v>11.155000000000001</v>
      </c>
      <c r="G49" s="21"/>
      <c r="H49" s="40">
        <f t="shared" si="23"/>
        <v>131.155</v>
      </c>
      <c r="I49" s="40"/>
      <c r="J49" s="41">
        <v>2</v>
      </c>
      <c r="K49" s="42">
        <v>11.34</v>
      </c>
      <c r="L49" s="34">
        <f t="shared" si="24"/>
        <v>131.34</v>
      </c>
      <c r="N49" s="41">
        <v>2</v>
      </c>
      <c r="O49" s="42">
        <v>10.97</v>
      </c>
      <c r="P49" s="34">
        <f t="shared" si="25"/>
        <v>130.97</v>
      </c>
      <c r="Q49" s="34">
        <f t="shared" si="26"/>
        <v>262.31</v>
      </c>
      <c r="S49" s="42"/>
      <c r="T49" s="34">
        <f t="shared" si="27"/>
        <v>131.155</v>
      </c>
      <c r="U49" s="33">
        <f t="shared" si="28"/>
        <v>2</v>
      </c>
      <c r="V49" s="34">
        <f t="shared" si="29"/>
        <v>11.155000000000001</v>
      </c>
    </row>
    <row r="50" spans="1:22" x14ac:dyDescent="0.25">
      <c r="A50" s="15">
        <f>RANK(D50,D44:D51)</f>
        <v>3</v>
      </c>
      <c r="B50" s="16" t="s">
        <v>96</v>
      </c>
      <c r="C50" s="23"/>
      <c r="D50" s="18">
        <f t="shared" si="20"/>
        <v>76.440100022732423</v>
      </c>
      <c r="E50" s="19">
        <f t="shared" si="21"/>
        <v>1</v>
      </c>
      <c r="F50" s="39">
        <f t="shared" si="22"/>
        <v>49.975000000000009</v>
      </c>
      <c r="G50" s="21"/>
      <c r="H50" s="40">
        <f t="shared" si="23"/>
        <v>109.97500000000001</v>
      </c>
      <c r="I50" s="40"/>
      <c r="J50" s="41">
        <v>1</v>
      </c>
      <c r="K50" s="42">
        <v>50.02</v>
      </c>
      <c r="L50" s="34">
        <f t="shared" si="24"/>
        <v>110.02000000000001</v>
      </c>
      <c r="N50" s="41">
        <v>1</v>
      </c>
      <c r="O50" s="42">
        <v>49.93</v>
      </c>
      <c r="P50" s="34">
        <f t="shared" si="25"/>
        <v>109.93</v>
      </c>
      <c r="Q50" s="34">
        <f t="shared" si="26"/>
        <v>219.95000000000002</v>
      </c>
      <c r="S50" s="42"/>
      <c r="T50" s="34">
        <f t="shared" si="27"/>
        <v>109.97500000000001</v>
      </c>
      <c r="U50" s="33">
        <f t="shared" si="28"/>
        <v>1</v>
      </c>
      <c r="V50" s="34">
        <f t="shared" si="29"/>
        <v>49.975000000000009</v>
      </c>
    </row>
    <row r="51" spans="1:22" x14ac:dyDescent="0.25">
      <c r="A51" s="15">
        <f>RANK(D51,D44:D51)</f>
        <v>8</v>
      </c>
      <c r="B51" s="16" t="s">
        <v>92</v>
      </c>
      <c r="C51" s="23"/>
      <c r="D51" s="18">
        <f t="shared" si="20"/>
        <v>54.254735551324664</v>
      </c>
      <c r="E51" s="19">
        <f t="shared" si="21"/>
        <v>2</v>
      </c>
      <c r="F51" s="39">
        <f t="shared" si="22"/>
        <v>34.944999999999993</v>
      </c>
      <c r="G51" s="21"/>
      <c r="H51" s="40">
        <f t="shared" si="23"/>
        <v>154.94499999999999</v>
      </c>
      <c r="I51" s="40"/>
      <c r="J51" s="41">
        <v>2</v>
      </c>
      <c r="K51" s="42">
        <v>35.29</v>
      </c>
      <c r="L51" s="34">
        <f t="shared" si="24"/>
        <v>155.29</v>
      </c>
      <c r="N51" s="41">
        <v>2</v>
      </c>
      <c r="O51" s="42">
        <v>34.6</v>
      </c>
      <c r="P51" s="34">
        <f t="shared" si="25"/>
        <v>154.6</v>
      </c>
      <c r="Q51" s="34">
        <f t="shared" si="26"/>
        <v>309.89</v>
      </c>
      <c r="S51" s="42"/>
      <c r="T51" s="34">
        <f t="shared" si="27"/>
        <v>154.94499999999999</v>
      </c>
      <c r="U51" s="33">
        <f t="shared" si="28"/>
        <v>2</v>
      </c>
      <c r="V51" s="34">
        <f t="shared" si="29"/>
        <v>34.944999999999993</v>
      </c>
    </row>
  </sheetData>
  <pageMargins left="0.74791666666666667" right="0.74791666666666667" top="0.98402777777777772" bottom="0.98402777777777772" header="0.51180555555555551" footer="0.51180555555555551"/>
  <pageSetup scale="73" firstPageNumber="0" orientation="landscape" horizontalDpi="300" verticalDpi="300" r:id="rId1"/>
  <headerFooter alignWithMargins="0"/>
  <colBreaks count="1" manualBreakCount="1">
    <brk id="7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V51"/>
  <sheetViews>
    <sheetView workbookViewId="0">
      <selection activeCell="A20" sqref="A20"/>
    </sheetView>
  </sheetViews>
  <sheetFormatPr defaultColWidth="9" defaultRowHeight="13.2" x14ac:dyDescent="0.25"/>
  <cols>
    <col min="1" max="4" width="9" style="1"/>
    <col min="5" max="5" width="7.33203125" style="1" customWidth="1"/>
    <col min="6" max="6" width="8.6640625" style="1" customWidth="1"/>
    <col min="7" max="7" width="0.109375" style="1" customWidth="1"/>
    <col min="8" max="8" width="9.44140625" style="1" customWidth="1"/>
    <col min="9" max="9" width="2.6640625" style="1" hidden="1" customWidth="1"/>
    <col min="10" max="10" width="5.6640625" style="1" customWidth="1"/>
    <col min="11" max="11" width="7.6640625" style="1" customWidth="1"/>
    <col min="12" max="12" width="10.5546875" style="1" customWidth="1"/>
    <col min="13" max="13" width="2.6640625" style="1" hidden="1" customWidth="1"/>
    <col min="14" max="14" width="5.6640625" style="1" customWidth="1"/>
    <col min="15" max="15" width="7.6640625" style="1" customWidth="1"/>
    <col min="16" max="16" width="9.44140625" style="1" customWidth="1"/>
    <col min="17" max="17" width="8.88671875" style="1" customWidth="1"/>
    <col min="18" max="18" width="10.33203125" style="1" hidden="1" customWidth="1"/>
    <col min="19" max="19" width="9.109375" style="1" customWidth="1"/>
    <col min="20" max="20" width="10.44140625" style="1" customWidth="1"/>
    <col min="21" max="16384" width="9" style="1"/>
  </cols>
  <sheetData>
    <row r="1" spans="1:22" x14ac:dyDescent="0.25">
      <c r="B1" s="2" t="s">
        <v>30</v>
      </c>
      <c r="H1" s="3"/>
      <c r="L1" s="3"/>
      <c r="P1" s="3"/>
      <c r="Q1" s="3"/>
      <c r="T1" s="3"/>
    </row>
    <row r="2" spans="1:22" x14ac:dyDescent="0.25">
      <c r="J2" s="33"/>
      <c r="K2" s="34"/>
      <c r="L2" s="34"/>
      <c r="N2" s="33"/>
      <c r="O2" s="34"/>
      <c r="P2" s="34"/>
      <c r="Q2" s="34"/>
      <c r="R2" s="34"/>
      <c r="S2" s="34"/>
      <c r="T2" s="34"/>
      <c r="U2" s="33"/>
    </row>
    <row r="3" spans="1:22" ht="13.5" customHeight="1" x14ac:dyDescent="0.25">
      <c r="B3" s="4"/>
      <c r="C3" s="4"/>
      <c r="D3" s="4"/>
      <c r="E3" s="5"/>
      <c r="F3" s="5"/>
      <c r="G3" s="5"/>
      <c r="H3" s="14"/>
      <c r="I3" s="14"/>
      <c r="J3" s="35" t="s">
        <v>8</v>
      </c>
      <c r="K3" s="34"/>
      <c r="L3" s="34"/>
      <c r="N3" s="35" t="s">
        <v>8</v>
      </c>
      <c r="O3" s="34"/>
      <c r="P3" s="34"/>
      <c r="Q3" s="34"/>
      <c r="R3" s="34"/>
      <c r="S3" s="36" t="s">
        <v>9</v>
      </c>
      <c r="T3" s="34"/>
      <c r="U3" s="33"/>
    </row>
    <row r="4" spans="1:22" ht="14.25" customHeight="1" x14ac:dyDescent="0.25">
      <c r="B4" s="6" t="s">
        <v>0</v>
      </c>
      <c r="C4" s="6"/>
      <c r="D4" s="32"/>
      <c r="E4" s="7"/>
      <c r="F4" s="37"/>
      <c r="G4" s="9"/>
      <c r="H4" s="14">
        <f>SMALL(T6:T21,(COUNTIF(T6:T21,0)+1))</f>
        <v>218</v>
      </c>
      <c r="I4" s="14"/>
      <c r="J4" s="35">
        <v>1</v>
      </c>
      <c r="K4" s="34"/>
      <c r="L4" s="34" t="s">
        <v>1</v>
      </c>
      <c r="N4" s="35">
        <v>2</v>
      </c>
      <c r="O4" s="34"/>
      <c r="P4" s="34"/>
      <c r="Q4" s="34" t="s">
        <v>10</v>
      </c>
      <c r="R4" s="34"/>
      <c r="S4" s="36" t="s">
        <v>11</v>
      </c>
      <c r="T4" s="34" t="s">
        <v>12</v>
      </c>
      <c r="U4" s="35" t="s">
        <v>12</v>
      </c>
    </row>
    <row r="5" spans="1:22" x14ac:dyDescent="0.25">
      <c r="A5" s="1" t="s">
        <v>2</v>
      </c>
      <c r="B5" s="10"/>
      <c r="C5" s="10"/>
      <c r="D5" s="10" t="s">
        <v>3</v>
      </c>
      <c r="E5" s="10" t="s">
        <v>13</v>
      </c>
      <c r="F5" s="38" t="s">
        <v>14</v>
      </c>
      <c r="G5" s="12"/>
      <c r="H5" s="5" t="s">
        <v>15</v>
      </c>
      <c r="I5" s="5"/>
      <c r="J5" s="33" t="s">
        <v>16</v>
      </c>
      <c r="K5" s="34" t="s">
        <v>17</v>
      </c>
      <c r="L5" s="34" t="s">
        <v>18</v>
      </c>
      <c r="N5" s="33" t="s">
        <v>16</v>
      </c>
      <c r="O5" s="34" t="s">
        <v>17</v>
      </c>
      <c r="P5" s="34" t="s">
        <v>18</v>
      </c>
      <c r="Q5" s="34" t="s">
        <v>18</v>
      </c>
      <c r="R5" s="34"/>
      <c r="S5" s="36" t="s">
        <v>19</v>
      </c>
      <c r="T5" s="34" t="s">
        <v>18</v>
      </c>
      <c r="U5" s="33" t="s">
        <v>20</v>
      </c>
      <c r="V5" s="1" t="s">
        <v>19</v>
      </c>
    </row>
    <row r="6" spans="1:22" x14ac:dyDescent="0.25">
      <c r="A6" s="15">
        <f>RANK(D6,D6:D21)</f>
        <v>3</v>
      </c>
      <c r="B6" s="16" t="str">
        <f ca="1">'TOTAL OVERALL'!B6</f>
        <v>Alfred 1</v>
      </c>
      <c r="C6" s="17"/>
      <c r="D6" s="18">
        <f t="shared" ref="D6:D21" si="0">IF(H6=0,0,($H$4/H6)*100)</f>
        <v>97.757847533632287</v>
      </c>
      <c r="E6" s="19">
        <f t="shared" ref="E6:E22" si="1">IF(U6=0," ",U6)</f>
        <v>3</v>
      </c>
      <c r="F6" s="39">
        <f t="shared" ref="F6:F22" si="2">V6</f>
        <v>43</v>
      </c>
      <c r="G6" s="21"/>
      <c r="H6" s="40">
        <f t="shared" ref="H6:H22" si="3">(T6)</f>
        <v>223</v>
      </c>
      <c r="I6" s="40"/>
      <c r="J6" s="41">
        <v>3</v>
      </c>
      <c r="K6" s="42">
        <v>43</v>
      </c>
      <c r="L6" s="34">
        <f t="shared" ref="L6:L22" si="4">SUM(J6*60,K6)</f>
        <v>223</v>
      </c>
      <c r="N6" s="41"/>
      <c r="O6" s="42"/>
      <c r="P6" s="34">
        <f t="shared" ref="P6:P22" si="5">SUM(N6*60,O6)</f>
        <v>0</v>
      </c>
      <c r="Q6" s="34">
        <f t="shared" ref="Q6:Q22" si="6">IF(P6=0,L6,SUM(L6,P6))</f>
        <v>223</v>
      </c>
      <c r="R6" s="34"/>
      <c r="S6" s="42"/>
      <c r="T6" s="34">
        <f>IF(P6=0,SUM(Q6,S6),SUM(Q6/2,S6))</f>
        <v>223</v>
      </c>
      <c r="U6" s="33">
        <f t="shared" ref="U6:U22" si="7">QUOTIENT(T6,60)</f>
        <v>3</v>
      </c>
      <c r="V6" s="34">
        <f>SUM(T6-(U6*60))</f>
        <v>43</v>
      </c>
    </row>
    <row r="7" spans="1:22" x14ac:dyDescent="0.25">
      <c r="A7" s="15">
        <f>RANK(D7,D6:D21)</f>
        <v>5</v>
      </c>
      <c r="B7" s="16" t="s">
        <v>73</v>
      </c>
      <c r="C7" s="17"/>
      <c r="D7" s="18">
        <f t="shared" si="0"/>
        <v>73.277310924369743</v>
      </c>
      <c r="E7" s="19">
        <f t="shared" si="1"/>
        <v>4</v>
      </c>
      <c r="F7" s="39">
        <f t="shared" si="2"/>
        <v>57.5</v>
      </c>
      <c r="G7" s="21"/>
      <c r="H7" s="40">
        <f t="shared" si="3"/>
        <v>297.5</v>
      </c>
      <c r="I7" s="40"/>
      <c r="J7" s="41">
        <v>4</v>
      </c>
      <c r="K7" s="42">
        <v>58</v>
      </c>
      <c r="L7" s="34">
        <f t="shared" si="4"/>
        <v>298</v>
      </c>
      <c r="N7" s="41">
        <v>4</v>
      </c>
      <c r="O7" s="42">
        <v>57</v>
      </c>
      <c r="P7" s="34">
        <f t="shared" si="5"/>
        <v>297</v>
      </c>
      <c r="Q7" s="34">
        <f t="shared" si="6"/>
        <v>595</v>
      </c>
      <c r="R7" s="34"/>
      <c r="S7" s="42"/>
      <c r="T7" s="34">
        <f t="shared" ref="T7:T22" si="8">IF(P7=0,SUM(Q7,S7),SUM(Q7/2,S7))</f>
        <v>297.5</v>
      </c>
      <c r="U7" s="33">
        <f t="shared" si="7"/>
        <v>4</v>
      </c>
      <c r="V7" s="34">
        <f>T7-(U7*60)</f>
        <v>57.5</v>
      </c>
    </row>
    <row r="8" spans="1:22" x14ac:dyDescent="0.25">
      <c r="A8" s="15">
        <f>RANK(D8,D6:D21)</f>
        <v>2</v>
      </c>
      <c r="B8" s="16" t="s">
        <v>74</v>
      </c>
      <c r="C8" s="23"/>
      <c r="D8" s="18">
        <f t="shared" si="0"/>
        <v>98.642533936651589</v>
      </c>
      <c r="E8" s="19">
        <f t="shared" si="1"/>
        <v>3</v>
      </c>
      <c r="F8" s="39">
        <f t="shared" si="2"/>
        <v>41</v>
      </c>
      <c r="G8" s="21"/>
      <c r="H8" s="40">
        <f t="shared" si="3"/>
        <v>221</v>
      </c>
      <c r="I8" s="40"/>
      <c r="J8" s="41">
        <v>3</v>
      </c>
      <c r="K8" s="42">
        <v>41</v>
      </c>
      <c r="L8" s="34">
        <f t="shared" si="4"/>
        <v>221</v>
      </c>
      <c r="N8" s="41"/>
      <c r="O8" s="42"/>
      <c r="P8" s="34">
        <f t="shared" si="5"/>
        <v>0</v>
      </c>
      <c r="Q8" s="34">
        <f t="shared" si="6"/>
        <v>221</v>
      </c>
      <c r="R8" s="34"/>
      <c r="S8" s="42"/>
      <c r="T8" s="34">
        <f t="shared" si="8"/>
        <v>221</v>
      </c>
      <c r="U8" s="33">
        <f t="shared" si="7"/>
        <v>3</v>
      </c>
      <c r="V8" s="34">
        <f>T8-(U8*60)</f>
        <v>41</v>
      </c>
    </row>
    <row r="9" spans="1:22" x14ac:dyDescent="0.25">
      <c r="A9" s="15">
        <f>RANK(D9,D6:D21)</f>
        <v>6</v>
      </c>
      <c r="B9" s="16" t="s">
        <v>75</v>
      </c>
      <c r="C9" s="23"/>
      <c r="D9" s="18">
        <f t="shared" si="0"/>
        <v>70.322580645161295</v>
      </c>
      <c r="E9" s="19">
        <f t="shared" si="1"/>
        <v>5</v>
      </c>
      <c r="F9" s="39">
        <f t="shared" si="2"/>
        <v>10</v>
      </c>
      <c r="G9" s="21"/>
      <c r="H9" s="40">
        <f t="shared" si="3"/>
        <v>310</v>
      </c>
      <c r="I9" s="40"/>
      <c r="J9" s="41">
        <v>5</v>
      </c>
      <c r="K9" s="42">
        <v>10</v>
      </c>
      <c r="L9" s="34">
        <f t="shared" si="4"/>
        <v>310</v>
      </c>
      <c r="N9" s="41"/>
      <c r="O9" s="42"/>
      <c r="P9" s="34">
        <f t="shared" si="5"/>
        <v>0</v>
      </c>
      <c r="Q9" s="34">
        <f t="shared" si="6"/>
        <v>310</v>
      </c>
      <c r="R9" s="34"/>
      <c r="S9" s="42"/>
      <c r="T9" s="34">
        <f t="shared" si="8"/>
        <v>310</v>
      </c>
      <c r="U9" s="33">
        <f t="shared" si="7"/>
        <v>5</v>
      </c>
      <c r="V9" s="34">
        <f>SUM(T9-(U9*60))</f>
        <v>10</v>
      </c>
    </row>
    <row r="10" spans="1:22" x14ac:dyDescent="0.25">
      <c r="A10" s="15">
        <f>RANK(D10,D6:D21)</f>
        <v>9</v>
      </c>
      <c r="B10" s="16" t="s">
        <v>76</v>
      </c>
      <c r="C10" s="23"/>
      <c r="D10" s="18">
        <f t="shared" si="0"/>
        <v>66.871165644171782</v>
      </c>
      <c r="E10" s="19">
        <f t="shared" si="1"/>
        <v>5</v>
      </c>
      <c r="F10" s="39">
        <f t="shared" si="2"/>
        <v>26</v>
      </c>
      <c r="G10" s="21"/>
      <c r="H10" s="40">
        <f t="shared" si="3"/>
        <v>326</v>
      </c>
      <c r="I10" s="40"/>
      <c r="J10" s="41">
        <v>5</v>
      </c>
      <c r="K10" s="42">
        <v>26</v>
      </c>
      <c r="L10" s="34">
        <f t="shared" si="4"/>
        <v>326</v>
      </c>
      <c r="N10" s="41"/>
      <c r="O10" s="42"/>
      <c r="P10" s="34">
        <f t="shared" si="5"/>
        <v>0</v>
      </c>
      <c r="Q10" s="34">
        <f t="shared" si="6"/>
        <v>326</v>
      </c>
      <c r="R10" s="34"/>
      <c r="S10" s="42"/>
      <c r="T10" s="34">
        <f t="shared" si="8"/>
        <v>326</v>
      </c>
      <c r="U10" s="33">
        <f t="shared" si="7"/>
        <v>5</v>
      </c>
      <c r="V10" s="34">
        <f>SUM(T10-(U10*60))</f>
        <v>26</v>
      </c>
    </row>
    <row r="11" spans="1:22" x14ac:dyDescent="0.25">
      <c r="A11" s="15">
        <f>RANK(D11,D6:D21)</f>
        <v>1</v>
      </c>
      <c r="B11" s="16" t="s">
        <v>77</v>
      </c>
      <c r="C11" s="17"/>
      <c r="D11" s="18">
        <f t="shared" si="0"/>
        <v>100</v>
      </c>
      <c r="E11" s="19">
        <f t="shared" si="1"/>
        <v>3</v>
      </c>
      <c r="F11" s="39">
        <f t="shared" si="2"/>
        <v>38</v>
      </c>
      <c r="G11" s="21"/>
      <c r="H11" s="40">
        <f t="shared" si="3"/>
        <v>218</v>
      </c>
      <c r="I11" s="40"/>
      <c r="J11" s="41">
        <v>3</v>
      </c>
      <c r="K11" s="42">
        <v>38</v>
      </c>
      <c r="L11" s="34">
        <f t="shared" si="4"/>
        <v>218</v>
      </c>
      <c r="N11" s="41"/>
      <c r="O11" s="42"/>
      <c r="P11" s="34">
        <f t="shared" si="5"/>
        <v>0</v>
      </c>
      <c r="Q11" s="34">
        <f t="shared" si="6"/>
        <v>218</v>
      </c>
      <c r="R11" s="34"/>
      <c r="S11" s="42"/>
      <c r="T11" s="34">
        <f t="shared" si="8"/>
        <v>218</v>
      </c>
      <c r="U11" s="33">
        <f t="shared" si="7"/>
        <v>3</v>
      </c>
      <c r="V11" s="34">
        <f t="shared" ref="V11:V22" si="9">T11-(U11*60)</f>
        <v>38</v>
      </c>
    </row>
    <row r="12" spans="1:22" x14ac:dyDescent="0.25">
      <c r="A12" s="15">
        <f>RANK(D12,D6:D21)</f>
        <v>12</v>
      </c>
      <c r="B12" s="16" t="s">
        <v>78</v>
      </c>
      <c r="C12" s="23"/>
      <c r="D12" s="18">
        <f>IF(H12=0,0,($H$4/H12)*100)</f>
        <v>48.444444444444443</v>
      </c>
      <c r="E12" s="19">
        <f t="shared" si="1"/>
        <v>7</v>
      </c>
      <c r="F12" s="39">
        <f t="shared" si="2"/>
        <v>30</v>
      </c>
      <c r="G12" s="21"/>
      <c r="H12" s="40">
        <f t="shared" si="3"/>
        <v>450</v>
      </c>
      <c r="I12" s="40"/>
      <c r="J12" s="41">
        <v>7</v>
      </c>
      <c r="K12" s="42">
        <v>30</v>
      </c>
      <c r="L12" s="34">
        <f t="shared" si="4"/>
        <v>450</v>
      </c>
      <c r="N12" s="41"/>
      <c r="O12" s="42"/>
      <c r="P12" s="34">
        <f t="shared" si="5"/>
        <v>0</v>
      </c>
      <c r="Q12" s="34">
        <f t="shared" si="6"/>
        <v>450</v>
      </c>
      <c r="R12" s="34"/>
      <c r="S12" s="42"/>
      <c r="T12" s="34">
        <f t="shared" si="8"/>
        <v>450</v>
      </c>
      <c r="U12" s="33">
        <f t="shared" si="7"/>
        <v>7</v>
      </c>
      <c r="V12" s="34">
        <f t="shared" si="9"/>
        <v>30</v>
      </c>
    </row>
    <row r="13" spans="1:22" x14ac:dyDescent="0.25">
      <c r="A13" s="15">
        <f>RANK(D13,D6:D21)</f>
        <v>15</v>
      </c>
      <c r="B13" s="16" t="s">
        <v>79</v>
      </c>
      <c r="C13" s="17"/>
      <c r="D13" s="18">
        <f t="shared" si="0"/>
        <v>35.048231511254016</v>
      </c>
      <c r="E13" s="19">
        <f t="shared" si="1"/>
        <v>10</v>
      </c>
      <c r="F13" s="39">
        <f t="shared" si="2"/>
        <v>22</v>
      </c>
      <c r="G13" s="21"/>
      <c r="H13" s="40">
        <f t="shared" si="3"/>
        <v>622</v>
      </c>
      <c r="I13" s="40"/>
      <c r="J13" s="41">
        <v>10</v>
      </c>
      <c r="K13" s="42">
        <v>22</v>
      </c>
      <c r="L13" s="34">
        <f t="shared" si="4"/>
        <v>622</v>
      </c>
      <c r="N13" s="41"/>
      <c r="O13" s="42"/>
      <c r="P13" s="34">
        <f t="shared" si="5"/>
        <v>0</v>
      </c>
      <c r="Q13" s="34">
        <f t="shared" si="6"/>
        <v>622</v>
      </c>
      <c r="R13" s="34"/>
      <c r="S13" s="42"/>
      <c r="T13" s="34">
        <f t="shared" si="8"/>
        <v>622</v>
      </c>
      <c r="U13" s="33">
        <f t="shared" si="7"/>
        <v>10</v>
      </c>
      <c r="V13" s="34">
        <f t="shared" si="9"/>
        <v>22</v>
      </c>
    </row>
    <row r="14" spans="1:22" x14ac:dyDescent="0.25">
      <c r="A14" s="15">
        <f>RANK(D14,D6:D21)</f>
        <v>11</v>
      </c>
      <c r="B14" s="16" t="s">
        <v>80</v>
      </c>
      <c r="C14" s="17"/>
      <c r="D14" s="18">
        <f t="shared" si="0"/>
        <v>58.760107816711596</v>
      </c>
      <c r="E14" s="19">
        <f t="shared" si="1"/>
        <v>6</v>
      </c>
      <c r="F14" s="39">
        <f t="shared" si="2"/>
        <v>11</v>
      </c>
      <c r="G14" s="21"/>
      <c r="H14" s="40">
        <f t="shared" si="3"/>
        <v>371</v>
      </c>
      <c r="I14" s="40"/>
      <c r="J14" s="41">
        <v>6</v>
      </c>
      <c r="K14" s="42">
        <v>11</v>
      </c>
      <c r="L14" s="34">
        <f t="shared" si="4"/>
        <v>371</v>
      </c>
      <c r="N14" s="41"/>
      <c r="O14" s="42"/>
      <c r="P14" s="34">
        <f t="shared" si="5"/>
        <v>0</v>
      </c>
      <c r="Q14" s="34">
        <f t="shared" si="6"/>
        <v>371</v>
      </c>
      <c r="R14" s="34"/>
      <c r="S14" s="42"/>
      <c r="T14" s="34">
        <f t="shared" si="8"/>
        <v>371</v>
      </c>
      <c r="U14" s="33">
        <f t="shared" si="7"/>
        <v>6</v>
      </c>
      <c r="V14" s="34">
        <f t="shared" si="9"/>
        <v>11</v>
      </c>
    </row>
    <row r="15" spans="1:22" x14ac:dyDescent="0.25">
      <c r="A15" s="15">
        <f>RANK(D15,D6:D21)</f>
        <v>7</v>
      </c>
      <c r="B15" s="16" t="s">
        <v>81</v>
      </c>
      <c r="C15" s="17"/>
      <c r="D15" s="18">
        <f t="shared" si="0"/>
        <v>68.55345911949685</v>
      </c>
      <c r="E15" s="19">
        <f t="shared" si="1"/>
        <v>5</v>
      </c>
      <c r="F15" s="39">
        <f t="shared" si="2"/>
        <v>18</v>
      </c>
      <c r="G15" s="21"/>
      <c r="H15" s="40">
        <f t="shared" si="3"/>
        <v>318</v>
      </c>
      <c r="I15" s="40"/>
      <c r="J15" s="41">
        <v>5</v>
      </c>
      <c r="K15" s="42">
        <v>18</v>
      </c>
      <c r="L15" s="34">
        <f t="shared" si="4"/>
        <v>318</v>
      </c>
      <c r="N15" s="41"/>
      <c r="O15" s="42"/>
      <c r="P15" s="34">
        <f t="shared" si="5"/>
        <v>0</v>
      </c>
      <c r="Q15" s="34">
        <f t="shared" si="6"/>
        <v>318</v>
      </c>
      <c r="R15" s="34"/>
      <c r="S15" s="42"/>
      <c r="T15" s="34">
        <f t="shared" si="8"/>
        <v>318</v>
      </c>
      <c r="U15" s="33">
        <f t="shared" si="7"/>
        <v>5</v>
      </c>
      <c r="V15" s="34">
        <f t="shared" si="9"/>
        <v>18</v>
      </c>
    </row>
    <row r="16" spans="1:22" x14ac:dyDescent="0.25">
      <c r="A16" s="15">
        <f>RANK(D16,D6:D21)</f>
        <v>10</v>
      </c>
      <c r="B16" s="16" t="s">
        <v>82</v>
      </c>
      <c r="C16" s="17"/>
      <c r="D16" s="18">
        <f t="shared" si="0"/>
        <v>64.688427299703264</v>
      </c>
      <c r="E16" s="19">
        <f t="shared" si="1"/>
        <v>5</v>
      </c>
      <c r="F16" s="39">
        <f t="shared" si="2"/>
        <v>37</v>
      </c>
      <c r="G16" s="21"/>
      <c r="H16" s="40">
        <f t="shared" si="3"/>
        <v>337</v>
      </c>
      <c r="I16" s="40"/>
      <c r="J16" s="41">
        <v>5</v>
      </c>
      <c r="K16" s="42">
        <v>37</v>
      </c>
      <c r="L16" s="34">
        <f t="shared" si="4"/>
        <v>337</v>
      </c>
      <c r="N16" s="41"/>
      <c r="O16" s="42"/>
      <c r="P16" s="34">
        <f t="shared" si="5"/>
        <v>0</v>
      </c>
      <c r="Q16" s="34">
        <f t="shared" si="6"/>
        <v>337</v>
      </c>
      <c r="R16" s="34"/>
      <c r="S16" s="42"/>
      <c r="T16" s="34">
        <f t="shared" si="8"/>
        <v>337</v>
      </c>
      <c r="U16" s="33">
        <f t="shared" si="7"/>
        <v>5</v>
      </c>
      <c r="V16" s="34">
        <f t="shared" si="9"/>
        <v>37</v>
      </c>
    </row>
    <row r="17" spans="1:22" x14ac:dyDescent="0.25">
      <c r="A17" s="15">
        <f>RANK(D17,D6:D21)</f>
        <v>14</v>
      </c>
      <c r="B17" s="16" t="s">
        <v>83</v>
      </c>
      <c r="C17" s="17"/>
      <c r="D17" s="18">
        <f t="shared" si="0"/>
        <v>45.991561181434598</v>
      </c>
      <c r="E17" s="19">
        <f t="shared" si="1"/>
        <v>7</v>
      </c>
      <c r="F17" s="39">
        <f t="shared" si="2"/>
        <v>54</v>
      </c>
      <c r="G17" s="21"/>
      <c r="H17" s="40">
        <f t="shared" si="3"/>
        <v>474</v>
      </c>
      <c r="I17" s="40"/>
      <c r="J17" s="41">
        <v>7</v>
      </c>
      <c r="K17" s="42">
        <v>54</v>
      </c>
      <c r="L17" s="34">
        <f t="shared" si="4"/>
        <v>474</v>
      </c>
      <c r="N17" s="41"/>
      <c r="O17" s="42"/>
      <c r="P17" s="34">
        <f t="shared" si="5"/>
        <v>0</v>
      </c>
      <c r="Q17" s="34">
        <f t="shared" si="6"/>
        <v>474</v>
      </c>
      <c r="R17" s="34"/>
      <c r="S17" s="42"/>
      <c r="T17" s="34">
        <f t="shared" si="8"/>
        <v>474</v>
      </c>
      <c r="U17" s="33">
        <f t="shared" si="7"/>
        <v>7</v>
      </c>
      <c r="V17" s="34">
        <f t="shared" si="9"/>
        <v>54</v>
      </c>
    </row>
    <row r="18" spans="1:22" x14ac:dyDescent="0.25">
      <c r="A18" s="15">
        <f>RANK(D18,D6:D21)</f>
        <v>13</v>
      </c>
      <c r="B18" s="16" t="s">
        <v>84</v>
      </c>
      <c r="C18" s="17"/>
      <c r="D18" s="18">
        <f t="shared" si="0"/>
        <v>46.382978723404257</v>
      </c>
      <c r="E18" s="19">
        <f t="shared" si="1"/>
        <v>7</v>
      </c>
      <c r="F18" s="39">
        <f t="shared" si="2"/>
        <v>50</v>
      </c>
      <c r="G18" s="21"/>
      <c r="H18" s="40">
        <f t="shared" si="3"/>
        <v>470</v>
      </c>
      <c r="I18" s="40"/>
      <c r="J18" s="41">
        <v>7</v>
      </c>
      <c r="K18" s="42">
        <v>50</v>
      </c>
      <c r="L18" s="34">
        <f t="shared" si="4"/>
        <v>470</v>
      </c>
      <c r="N18" s="41"/>
      <c r="O18" s="42"/>
      <c r="P18" s="34">
        <f t="shared" si="5"/>
        <v>0</v>
      </c>
      <c r="Q18" s="34">
        <f t="shared" si="6"/>
        <v>470</v>
      </c>
      <c r="R18" s="34"/>
      <c r="S18" s="42"/>
      <c r="T18" s="34">
        <f t="shared" si="8"/>
        <v>470</v>
      </c>
      <c r="U18" s="33">
        <f t="shared" si="7"/>
        <v>7</v>
      </c>
      <c r="V18" s="34">
        <f t="shared" si="9"/>
        <v>50</v>
      </c>
    </row>
    <row r="19" spans="1:22" x14ac:dyDescent="0.25">
      <c r="A19" s="15">
        <f>RANK(D19,D6:D21)</f>
        <v>16</v>
      </c>
      <c r="B19" s="16" t="s">
        <v>85</v>
      </c>
      <c r="C19" s="17"/>
      <c r="D19" s="18">
        <f t="shared" si="0"/>
        <v>28.12903225806452</v>
      </c>
      <c r="E19" s="19">
        <f t="shared" si="1"/>
        <v>12</v>
      </c>
      <c r="F19" s="39">
        <f t="shared" si="2"/>
        <v>55</v>
      </c>
      <c r="G19" s="21"/>
      <c r="H19" s="40">
        <f t="shared" si="3"/>
        <v>775</v>
      </c>
      <c r="I19" s="40"/>
      <c r="J19" s="41">
        <v>12</v>
      </c>
      <c r="K19" s="42">
        <v>55</v>
      </c>
      <c r="L19" s="34">
        <f t="shared" si="4"/>
        <v>775</v>
      </c>
      <c r="N19" s="41"/>
      <c r="O19" s="42"/>
      <c r="P19" s="34">
        <f t="shared" si="5"/>
        <v>0</v>
      </c>
      <c r="Q19" s="34">
        <f t="shared" si="6"/>
        <v>775</v>
      </c>
      <c r="R19" s="34"/>
      <c r="S19" s="42"/>
      <c r="T19" s="34">
        <f t="shared" si="8"/>
        <v>775</v>
      </c>
      <c r="U19" s="33">
        <f t="shared" si="7"/>
        <v>12</v>
      </c>
      <c r="V19" s="34">
        <f t="shared" si="9"/>
        <v>55</v>
      </c>
    </row>
    <row r="20" spans="1:22" x14ac:dyDescent="0.25">
      <c r="A20" s="15">
        <f>RANK(D20,D6:D21)</f>
        <v>4</v>
      </c>
      <c r="B20" s="16" t="s">
        <v>86</v>
      </c>
      <c r="C20" s="17"/>
      <c r="D20" s="18">
        <f t="shared" si="0"/>
        <v>85.490196078431367</v>
      </c>
      <c r="E20" s="19">
        <f t="shared" si="1"/>
        <v>4</v>
      </c>
      <c r="F20" s="39">
        <f t="shared" si="2"/>
        <v>15</v>
      </c>
      <c r="G20" s="21"/>
      <c r="H20" s="40">
        <f t="shared" si="3"/>
        <v>255</v>
      </c>
      <c r="I20" s="40"/>
      <c r="J20" s="41">
        <v>4</v>
      </c>
      <c r="K20" s="42">
        <v>15</v>
      </c>
      <c r="L20" s="34">
        <f t="shared" si="4"/>
        <v>255</v>
      </c>
      <c r="N20" s="41"/>
      <c r="O20" s="42"/>
      <c r="P20" s="34">
        <f t="shared" si="5"/>
        <v>0</v>
      </c>
      <c r="Q20" s="34">
        <f t="shared" si="6"/>
        <v>255</v>
      </c>
      <c r="R20" s="34"/>
      <c r="S20" s="42"/>
      <c r="T20" s="34">
        <f t="shared" si="8"/>
        <v>255</v>
      </c>
      <c r="U20" s="33">
        <f t="shared" si="7"/>
        <v>4</v>
      </c>
      <c r="V20" s="34">
        <f t="shared" si="9"/>
        <v>15</v>
      </c>
    </row>
    <row r="21" spans="1:22" x14ac:dyDescent="0.25">
      <c r="A21" s="15">
        <f>RANK(D21,D6:D21)</f>
        <v>8</v>
      </c>
      <c r="B21" s="16" t="s">
        <v>87</v>
      </c>
      <c r="C21" s="17"/>
      <c r="D21" s="18">
        <f t="shared" si="0"/>
        <v>67.07692307692308</v>
      </c>
      <c r="E21" s="19">
        <f t="shared" si="1"/>
        <v>5</v>
      </c>
      <c r="F21" s="39">
        <f t="shared" si="2"/>
        <v>25</v>
      </c>
      <c r="G21" s="21"/>
      <c r="H21" s="40">
        <f t="shared" si="3"/>
        <v>325</v>
      </c>
      <c r="I21" s="40"/>
      <c r="J21" s="41">
        <v>5</v>
      </c>
      <c r="K21" s="42">
        <v>25</v>
      </c>
      <c r="L21" s="34">
        <f t="shared" si="4"/>
        <v>325</v>
      </c>
      <c r="N21" s="41"/>
      <c r="O21" s="42"/>
      <c r="P21" s="34">
        <f t="shared" si="5"/>
        <v>0</v>
      </c>
      <c r="Q21" s="34">
        <f t="shared" si="6"/>
        <v>325</v>
      </c>
      <c r="R21" s="34"/>
      <c r="S21" s="42"/>
      <c r="T21" s="34">
        <f t="shared" si="8"/>
        <v>325</v>
      </c>
      <c r="U21" s="33">
        <f t="shared" si="7"/>
        <v>5</v>
      </c>
      <c r="V21" s="34">
        <f t="shared" si="9"/>
        <v>25</v>
      </c>
    </row>
    <row r="22" spans="1:22" ht="14.25" customHeight="1" x14ac:dyDescent="0.25">
      <c r="A22" s="15"/>
      <c r="B22" s="4" t="s">
        <v>108</v>
      </c>
      <c r="C22" s="4"/>
      <c r="D22" s="18"/>
      <c r="E22" s="19">
        <f t="shared" si="1"/>
        <v>5</v>
      </c>
      <c r="F22" s="39">
        <f t="shared" si="2"/>
        <v>52.5</v>
      </c>
      <c r="G22" s="5"/>
      <c r="H22" s="40">
        <f t="shared" si="3"/>
        <v>352.5</v>
      </c>
      <c r="I22" s="14"/>
      <c r="J22" s="33">
        <v>5</v>
      </c>
      <c r="K22" s="34">
        <v>53</v>
      </c>
      <c r="L22" s="34">
        <f t="shared" si="4"/>
        <v>353</v>
      </c>
      <c r="N22" s="33">
        <v>5</v>
      </c>
      <c r="O22" s="34">
        <v>52</v>
      </c>
      <c r="P22" s="34">
        <f t="shared" si="5"/>
        <v>352</v>
      </c>
      <c r="Q22" s="34">
        <f t="shared" si="6"/>
        <v>705</v>
      </c>
      <c r="R22" s="34"/>
      <c r="S22" s="36" t="s">
        <v>9</v>
      </c>
      <c r="T22" s="34">
        <f t="shared" si="8"/>
        <v>352.5</v>
      </c>
      <c r="U22" s="33">
        <f t="shared" si="7"/>
        <v>5</v>
      </c>
      <c r="V22" s="34">
        <f t="shared" si="9"/>
        <v>52.5</v>
      </c>
    </row>
    <row r="23" spans="1:22" x14ac:dyDescent="0.25">
      <c r="B23" s="25" t="s">
        <v>5</v>
      </c>
      <c r="C23" s="26"/>
      <c r="D23" s="27"/>
      <c r="E23" s="7"/>
      <c r="F23" s="37"/>
      <c r="G23" s="9"/>
      <c r="H23" s="14">
        <f>SMALL(T25:T40,(COUNTIF(T25:T40,0)+1))</f>
        <v>130</v>
      </c>
      <c r="I23" s="14"/>
      <c r="J23" s="35" t="s">
        <v>21</v>
      </c>
      <c r="K23" s="34"/>
      <c r="L23" s="34" t="s">
        <v>1</v>
      </c>
      <c r="N23" s="35" t="s">
        <v>22</v>
      </c>
      <c r="O23" s="34"/>
      <c r="P23" s="34"/>
      <c r="Q23" s="34" t="s">
        <v>10</v>
      </c>
      <c r="R23" s="34"/>
      <c r="S23" s="36" t="s">
        <v>11</v>
      </c>
      <c r="T23" s="34" t="s">
        <v>12</v>
      </c>
      <c r="U23" s="33" t="s">
        <v>12</v>
      </c>
    </row>
    <row r="24" spans="1:22" x14ac:dyDescent="0.25">
      <c r="A24" s="1" t="s">
        <v>2</v>
      </c>
      <c r="B24" s="10"/>
      <c r="C24" s="10"/>
      <c r="D24" s="44" t="s">
        <v>3</v>
      </c>
      <c r="E24" s="45" t="s">
        <v>13</v>
      </c>
      <c r="F24" s="38" t="s">
        <v>14</v>
      </c>
      <c r="G24" s="12"/>
      <c r="H24" s="5" t="s">
        <v>15</v>
      </c>
      <c r="I24" s="5"/>
      <c r="J24" s="33" t="s">
        <v>16</v>
      </c>
      <c r="K24" s="34" t="s">
        <v>17</v>
      </c>
      <c r="L24" s="34" t="s">
        <v>18</v>
      </c>
      <c r="N24" s="33" t="s">
        <v>16</v>
      </c>
      <c r="O24" s="34" t="s">
        <v>17</v>
      </c>
      <c r="P24" s="34" t="s">
        <v>18</v>
      </c>
      <c r="Q24" s="34" t="s">
        <v>18</v>
      </c>
      <c r="R24" s="34"/>
      <c r="S24" s="36" t="s">
        <v>19</v>
      </c>
      <c r="T24" s="34" t="s">
        <v>18</v>
      </c>
      <c r="U24" s="33" t="s">
        <v>20</v>
      </c>
      <c r="V24" s="1" t="s">
        <v>19</v>
      </c>
    </row>
    <row r="25" spans="1:22" x14ac:dyDescent="0.25">
      <c r="A25" s="15">
        <f>RANK(D25,D25:D40)</f>
        <v>9</v>
      </c>
      <c r="B25" s="16" t="s">
        <v>65</v>
      </c>
      <c r="C25" s="17"/>
      <c r="D25" s="18">
        <f t="shared" ref="D25:D40" si="10">IF(H25=0,0,($H$23/H25)*100)</f>
        <v>58.295964125560538</v>
      </c>
      <c r="E25" s="19">
        <f t="shared" ref="E25:E40" si="11">IF(U25=0," ",U25)</f>
        <v>3</v>
      </c>
      <c r="F25" s="39">
        <f t="shared" ref="F25:F40" si="12">V25</f>
        <v>43</v>
      </c>
      <c r="G25" s="21"/>
      <c r="H25" s="40">
        <f t="shared" ref="H25:H40" si="13">(T25)</f>
        <v>223</v>
      </c>
      <c r="I25" s="40"/>
      <c r="J25" s="41">
        <v>3</v>
      </c>
      <c r="K25" s="42">
        <v>43</v>
      </c>
      <c r="L25" s="34">
        <f t="shared" ref="L25:L40" si="14">SUM(J25*60,K25)</f>
        <v>223</v>
      </c>
      <c r="N25" s="41"/>
      <c r="O25" s="42"/>
      <c r="P25" s="34">
        <f t="shared" ref="P25:P40" si="15">SUM(N25*60,O25)</f>
        <v>0</v>
      </c>
      <c r="Q25" s="34">
        <f t="shared" ref="Q25:Q40" si="16">IF(P25=0,L25,SUM(L25,P25))</f>
        <v>223</v>
      </c>
      <c r="R25" s="34"/>
      <c r="S25" s="42"/>
      <c r="T25" s="34">
        <f t="shared" ref="T25:T40" si="17">IF(P25=0,SUM(Q25,S25),SUM(Q25/2,S25))</f>
        <v>223</v>
      </c>
      <c r="U25" s="33">
        <f t="shared" ref="U25:U39" si="18">QUOTIENT(T25,60)</f>
        <v>3</v>
      </c>
      <c r="V25" s="34">
        <f>SUM(T25-(U25*60))</f>
        <v>43</v>
      </c>
    </row>
    <row r="26" spans="1:22" x14ac:dyDescent="0.25">
      <c r="A26" s="15">
        <f>RANK(D26,D25:D40)</f>
        <v>8</v>
      </c>
      <c r="B26" s="16" t="s">
        <v>66</v>
      </c>
      <c r="C26" s="23"/>
      <c r="D26" s="18">
        <f t="shared" si="10"/>
        <v>59.090909090909093</v>
      </c>
      <c r="E26" s="19">
        <f t="shared" si="11"/>
        <v>3</v>
      </c>
      <c r="F26" s="39">
        <f t="shared" si="12"/>
        <v>40</v>
      </c>
      <c r="G26" s="21"/>
      <c r="H26" s="40">
        <f t="shared" si="13"/>
        <v>220</v>
      </c>
      <c r="I26" s="40"/>
      <c r="J26" s="41">
        <v>3</v>
      </c>
      <c r="K26" s="42">
        <v>40</v>
      </c>
      <c r="L26" s="34">
        <f t="shared" si="14"/>
        <v>220</v>
      </c>
      <c r="N26" s="41"/>
      <c r="O26" s="42"/>
      <c r="P26" s="34">
        <f t="shared" si="15"/>
        <v>0</v>
      </c>
      <c r="Q26" s="34">
        <f t="shared" si="16"/>
        <v>220</v>
      </c>
      <c r="R26" s="34"/>
      <c r="S26" s="42"/>
      <c r="T26" s="34">
        <f t="shared" si="17"/>
        <v>220</v>
      </c>
      <c r="U26" s="33">
        <f t="shared" si="18"/>
        <v>3</v>
      </c>
      <c r="V26" s="34">
        <f t="shared" ref="V26:V39" si="19">T26-(U26*60)</f>
        <v>40</v>
      </c>
    </row>
    <row r="27" spans="1:22" x14ac:dyDescent="0.25">
      <c r="A27" s="15">
        <f>RANK(D27,D25:D40)</f>
        <v>6</v>
      </c>
      <c r="B27" s="16" t="s">
        <v>60</v>
      </c>
      <c r="C27" s="23"/>
      <c r="D27" s="18">
        <f t="shared" si="10"/>
        <v>63.725490196078425</v>
      </c>
      <c r="E27" s="19">
        <f t="shared" si="11"/>
        <v>3</v>
      </c>
      <c r="F27" s="39">
        <f t="shared" si="12"/>
        <v>24</v>
      </c>
      <c r="G27" s="21"/>
      <c r="H27" s="40">
        <f t="shared" si="13"/>
        <v>204</v>
      </c>
      <c r="I27" s="40"/>
      <c r="J27" s="41">
        <v>3</v>
      </c>
      <c r="K27" s="42">
        <v>24</v>
      </c>
      <c r="L27" s="34">
        <f t="shared" si="14"/>
        <v>204</v>
      </c>
      <c r="N27" s="41"/>
      <c r="O27" s="42"/>
      <c r="P27" s="34">
        <f t="shared" si="15"/>
        <v>0</v>
      </c>
      <c r="Q27" s="34">
        <f t="shared" si="16"/>
        <v>204</v>
      </c>
      <c r="R27" s="34"/>
      <c r="S27" s="42"/>
      <c r="T27" s="34">
        <f t="shared" si="17"/>
        <v>204</v>
      </c>
      <c r="U27" s="33">
        <f t="shared" si="18"/>
        <v>3</v>
      </c>
      <c r="V27" s="34">
        <f t="shared" si="19"/>
        <v>24</v>
      </c>
    </row>
    <row r="28" spans="1:22" x14ac:dyDescent="0.25">
      <c r="A28" s="15">
        <f>RANK(D28,D25:D40)</f>
        <v>1</v>
      </c>
      <c r="B28" s="16" t="s">
        <v>88</v>
      </c>
      <c r="C28" s="23"/>
      <c r="D28" s="18">
        <f t="shared" si="10"/>
        <v>100</v>
      </c>
      <c r="E28" s="19">
        <f t="shared" si="11"/>
        <v>2</v>
      </c>
      <c r="F28" s="39">
        <f t="shared" si="12"/>
        <v>10</v>
      </c>
      <c r="G28" s="21"/>
      <c r="H28" s="40">
        <f t="shared" si="13"/>
        <v>130</v>
      </c>
      <c r="I28" s="40"/>
      <c r="J28" s="41">
        <v>2</v>
      </c>
      <c r="K28" s="42">
        <v>10</v>
      </c>
      <c r="L28" s="34">
        <f t="shared" si="14"/>
        <v>130</v>
      </c>
      <c r="N28" s="41"/>
      <c r="O28" s="42"/>
      <c r="P28" s="34">
        <f t="shared" si="15"/>
        <v>0</v>
      </c>
      <c r="Q28" s="34">
        <f t="shared" si="16"/>
        <v>130</v>
      </c>
      <c r="R28" s="34"/>
      <c r="S28" s="42"/>
      <c r="T28" s="34">
        <f t="shared" si="17"/>
        <v>130</v>
      </c>
      <c r="U28" s="33">
        <f>QUOTIENT(T28,60)</f>
        <v>2</v>
      </c>
      <c r="V28" s="34">
        <f t="shared" si="19"/>
        <v>10</v>
      </c>
    </row>
    <row r="29" spans="1:22" x14ac:dyDescent="0.25">
      <c r="A29" s="15">
        <f>RANK(D29,D25:D40)</f>
        <v>10</v>
      </c>
      <c r="B29" s="16" t="s">
        <v>89</v>
      </c>
      <c r="C29" s="23"/>
      <c r="D29" s="18">
        <f t="shared" si="10"/>
        <v>58.035714285714292</v>
      </c>
      <c r="E29" s="19">
        <f t="shared" si="11"/>
        <v>3</v>
      </c>
      <c r="F29" s="39">
        <f t="shared" si="12"/>
        <v>44</v>
      </c>
      <c r="G29" s="21"/>
      <c r="H29" s="40">
        <f t="shared" si="13"/>
        <v>224</v>
      </c>
      <c r="I29" s="40"/>
      <c r="J29" s="41">
        <v>3</v>
      </c>
      <c r="K29" s="42">
        <v>44</v>
      </c>
      <c r="L29" s="34">
        <f t="shared" si="14"/>
        <v>224</v>
      </c>
      <c r="N29" s="41"/>
      <c r="O29" s="42"/>
      <c r="P29" s="34">
        <f t="shared" si="15"/>
        <v>0</v>
      </c>
      <c r="Q29" s="34">
        <f t="shared" si="16"/>
        <v>224</v>
      </c>
      <c r="R29" s="34"/>
      <c r="S29" s="42"/>
      <c r="T29" s="34">
        <f t="shared" si="17"/>
        <v>224</v>
      </c>
      <c r="U29" s="33">
        <f>QUOTIENT(T29,60)</f>
        <v>3</v>
      </c>
      <c r="V29" s="34">
        <f t="shared" si="19"/>
        <v>44</v>
      </c>
    </row>
    <row r="30" spans="1:22" x14ac:dyDescent="0.25">
      <c r="A30" s="15">
        <f>RANK(D30,D25:D40)</f>
        <v>3</v>
      </c>
      <c r="B30" s="16" t="s">
        <v>90</v>
      </c>
      <c r="C30" s="23"/>
      <c r="D30" s="18">
        <f t="shared" si="10"/>
        <v>79.268292682926827</v>
      </c>
      <c r="E30" s="19">
        <f t="shared" si="11"/>
        <v>2</v>
      </c>
      <c r="F30" s="39">
        <f t="shared" si="12"/>
        <v>44</v>
      </c>
      <c r="G30" s="21"/>
      <c r="H30" s="40">
        <f t="shared" si="13"/>
        <v>164</v>
      </c>
      <c r="I30" s="40"/>
      <c r="J30" s="41">
        <v>2</v>
      </c>
      <c r="K30" s="42">
        <v>44</v>
      </c>
      <c r="L30" s="34">
        <f t="shared" si="14"/>
        <v>164</v>
      </c>
      <c r="N30" s="41"/>
      <c r="O30" s="42"/>
      <c r="P30" s="34">
        <f t="shared" si="15"/>
        <v>0</v>
      </c>
      <c r="Q30" s="34">
        <f t="shared" si="16"/>
        <v>164</v>
      </c>
      <c r="R30" s="34"/>
      <c r="S30" s="42"/>
      <c r="T30" s="34">
        <f t="shared" si="17"/>
        <v>164</v>
      </c>
      <c r="U30" s="33">
        <f t="shared" si="18"/>
        <v>2</v>
      </c>
      <c r="V30" s="34">
        <f t="shared" si="19"/>
        <v>44</v>
      </c>
    </row>
    <row r="31" spans="1:22" x14ac:dyDescent="0.25">
      <c r="A31" s="15">
        <f>RANK(D31,D25:D40)</f>
        <v>5</v>
      </c>
      <c r="B31" s="16" t="s">
        <v>91</v>
      </c>
      <c r="C31" s="23"/>
      <c r="D31" s="18">
        <f t="shared" si="10"/>
        <v>63.882063882063875</v>
      </c>
      <c r="E31" s="19">
        <f t="shared" si="11"/>
        <v>3</v>
      </c>
      <c r="F31" s="39">
        <f t="shared" si="12"/>
        <v>23.5</v>
      </c>
      <c r="G31" s="21"/>
      <c r="H31" s="40">
        <f t="shared" si="13"/>
        <v>203.5</v>
      </c>
      <c r="I31" s="40"/>
      <c r="J31" s="41">
        <v>3</v>
      </c>
      <c r="K31" s="42">
        <v>23</v>
      </c>
      <c r="L31" s="34">
        <f t="shared" si="14"/>
        <v>203</v>
      </c>
      <c r="N31" s="41">
        <v>3</v>
      </c>
      <c r="O31" s="42">
        <v>24</v>
      </c>
      <c r="P31" s="34">
        <f t="shared" si="15"/>
        <v>204</v>
      </c>
      <c r="Q31" s="34">
        <f t="shared" si="16"/>
        <v>407</v>
      </c>
      <c r="R31" s="34"/>
      <c r="S31" s="42"/>
      <c r="T31" s="34">
        <f t="shared" si="17"/>
        <v>203.5</v>
      </c>
      <c r="U31" s="33">
        <f t="shared" si="18"/>
        <v>3</v>
      </c>
      <c r="V31" s="34">
        <f t="shared" si="19"/>
        <v>23.5</v>
      </c>
    </row>
    <row r="32" spans="1:22" ht="13.5" customHeight="1" x14ac:dyDescent="0.25">
      <c r="A32" s="15">
        <f>RANK(D32,D25:D40)</f>
        <v>4</v>
      </c>
      <c r="B32" s="16" t="s">
        <v>67</v>
      </c>
      <c r="C32" s="23"/>
      <c r="D32" s="18">
        <f t="shared" si="10"/>
        <v>69.333333333333343</v>
      </c>
      <c r="E32" s="19">
        <f t="shared" si="11"/>
        <v>3</v>
      </c>
      <c r="F32" s="39">
        <f t="shared" si="12"/>
        <v>7.5</v>
      </c>
      <c r="G32" s="21"/>
      <c r="H32" s="40">
        <f t="shared" si="13"/>
        <v>187.5</v>
      </c>
      <c r="I32" s="40"/>
      <c r="J32" s="41">
        <v>3</v>
      </c>
      <c r="K32" s="42">
        <v>8</v>
      </c>
      <c r="L32" s="34">
        <f t="shared" si="14"/>
        <v>188</v>
      </c>
      <c r="N32" s="41">
        <v>3</v>
      </c>
      <c r="O32" s="42">
        <v>7</v>
      </c>
      <c r="P32" s="34">
        <f t="shared" si="15"/>
        <v>187</v>
      </c>
      <c r="Q32" s="34">
        <f t="shared" si="16"/>
        <v>375</v>
      </c>
      <c r="R32" s="34"/>
      <c r="S32" s="42"/>
      <c r="T32" s="34">
        <f t="shared" si="17"/>
        <v>187.5</v>
      </c>
      <c r="U32" s="33">
        <f t="shared" si="18"/>
        <v>3</v>
      </c>
      <c r="V32" s="34">
        <f t="shared" si="19"/>
        <v>7.5</v>
      </c>
    </row>
    <row r="33" spans="1:22" ht="13.5" customHeight="1" x14ac:dyDescent="0.25">
      <c r="A33" s="15">
        <f>RANK(D33,D25:D40)</f>
        <v>7</v>
      </c>
      <c r="B33" s="16" t="s">
        <v>68</v>
      </c>
      <c r="C33" s="23"/>
      <c r="D33" s="18">
        <f t="shared" si="10"/>
        <v>61.320754716981128</v>
      </c>
      <c r="E33" s="19">
        <f t="shared" si="11"/>
        <v>3</v>
      </c>
      <c r="F33" s="39">
        <f t="shared" si="12"/>
        <v>32</v>
      </c>
      <c r="G33" s="21"/>
      <c r="H33" s="40">
        <f t="shared" si="13"/>
        <v>212</v>
      </c>
      <c r="I33" s="40"/>
      <c r="J33" s="41">
        <v>3</v>
      </c>
      <c r="K33" s="42">
        <v>32</v>
      </c>
      <c r="L33" s="34">
        <f t="shared" si="14"/>
        <v>212</v>
      </c>
      <c r="N33" s="41"/>
      <c r="O33" s="42"/>
      <c r="P33" s="34">
        <f t="shared" si="15"/>
        <v>0</v>
      </c>
      <c r="Q33" s="34">
        <f t="shared" si="16"/>
        <v>212</v>
      </c>
      <c r="R33" s="34"/>
      <c r="S33" s="42"/>
      <c r="T33" s="34">
        <f t="shared" si="17"/>
        <v>212</v>
      </c>
      <c r="U33" s="33">
        <f t="shared" si="18"/>
        <v>3</v>
      </c>
      <c r="V33" s="34">
        <f t="shared" si="19"/>
        <v>32</v>
      </c>
    </row>
    <row r="34" spans="1:22" ht="13.5" customHeight="1" x14ac:dyDescent="0.25">
      <c r="A34" s="15">
        <f>RANK(D34,D25:D40)</f>
        <v>1</v>
      </c>
      <c r="B34" s="16" t="s">
        <v>92</v>
      </c>
      <c r="C34" s="23"/>
      <c r="D34" s="18">
        <f t="shared" si="10"/>
        <v>100</v>
      </c>
      <c r="E34" s="19">
        <f t="shared" si="11"/>
        <v>2</v>
      </c>
      <c r="F34" s="39">
        <f t="shared" si="12"/>
        <v>10</v>
      </c>
      <c r="G34" s="21"/>
      <c r="H34" s="40">
        <f t="shared" si="13"/>
        <v>130</v>
      </c>
      <c r="I34" s="40"/>
      <c r="J34" s="41">
        <v>2</v>
      </c>
      <c r="K34" s="42">
        <v>10</v>
      </c>
      <c r="L34" s="34">
        <f t="shared" si="14"/>
        <v>130</v>
      </c>
      <c r="N34" s="41"/>
      <c r="O34" s="42"/>
      <c r="P34" s="34">
        <f t="shared" si="15"/>
        <v>0</v>
      </c>
      <c r="Q34" s="34">
        <f t="shared" si="16"/>
        <v>130</v>
      </c>
      <c r="R34" s="34"/>
      <c r="S34" s="42"/>
      <c r="T34" s="34">
        <f t="shared" si="17"/>
        <v>130</v>
      </c>
      <c r="U34" s="33">
        <f t="shared" si="18"/>
        <v>2</v>
      </c>
      <c r="V34" s="34">
        <f t="shared" si="19"/>
        <v>10</v>
      </c>
    </row>
    <row r="35" spans="1:22" ht="13.5" customHeight="1" x14ac:dyDescent="0.25">
      <c r="A35" s="15">
        <f>RANK(D35,D25:D40)</f>
        <v>11</v>
      </c>
      <c r="B35" s="16">
        <f>'TOTAL OVERALL'!B35</f>
        <v>0</v>
      </c>
      <c r="C35" s="23"/>
      <c r="D35" s="18">
        <f t="shared" si="10"/>
        <v>0</v>
      </c>
      <c r="E35" s="19" t="str">
        <f t="shared" si="11"/>
        <v xml:space="preserve"> </v>
      </c>
      <c r="F35" s="39">
        <f t="shared" si="12"/>
        <v>0</v>
      </c>
      <c r="G35" s="21"/>
      <c r="H35" s="40">
        <f t="shared" si="13"/>
        <v>0</v>
      </c>
      <c r="I35" s="40"/>
      <c r="J35" s="41"/>
      <c r="K35" s="42"/>
      <c r="L35" s="34">
        <f t="shared" si="14"/>
        <v>0</v>
      </c>
      <c r="N35" s="41"/>
      <c r="O35" s="42"/>
      <c r="P35" s="34">
        <f t="shared" si="15"/>
        <v>0</v>
      </c>
      <c r="Q35" s="34">
        <f t="shared" si="16"/>
        <v>0</v>
      </c>
      <c r="R35" s="34"/>
      <c r="S35" s="42"/>
      <c r="T35" s="34">
        <f t="shared" si="17"/>
        <v>0</v>
      </c>
      <c r="U35" s="33">
        <f t="shared" si="18"/>
        <v>0</v>
      </c>
      <c r="V35" s="34">
        <f t="shared" si="19"/>
        <v>0</v>
      </c>
    </row>
    <row r="36" spans="1:22" ht="13.5" customHeight="1" x14ac:dyDescent="0.25">
      <c r="A36" s="15">
        <f>RANK(D36,D25:D40)</f>
        <v>11</v>
      </c>
      <c r="B36" s="16">
        <f>'TOTAL OVERALL'!B36</f>
        <v>0</v>
      </c>
      <c r="C36" s="23"/>
      <c r="D36" s="18">
        <f t="shared" si="10"/>
        <v>0</v>
      </c>
      <c r="E36" s="19" t="str">
        <f t="shared" si="11"/>
        <v xml:space="preserve"> </v>
      </c>
      <c r="F36" s="39">
        <f t="shared" si="12"/>
        <v>0</v>
      </c>
      <c r="G36" s="21"/>
      <c r="H36" s="40">
        <f t="shared" si="13"/>
        <v>0</v>
      </c>
      <c r="I36" s="40"/>
      <c r="J36" s="41"/>
      <c r="K36" s="42"/>
      <c r="L36" s="34">
        <f t="shared" si="14"/>
        <v>0</v>
      </c>
      <c r="N36" s="41"/>
      <c r="O36" s="42"/>
      <c r="P36" s="34">
        <f t="shared" si="15"/>
        <v>0</v>
      </c>
      <c r="Q36" s="34">
        <f t="shared" si="16"/>
        <v>0</v>
      </c>
      <c r="R36" s="34"/>
      <c r="S36" s="42"/>
      <c r="T36" s="34">
        <f t="shared" si="17"/>
        <v>0</v>
      </c>
      <c r="U36" s="33">
        <f t="shared" si="18"/>
        <v>0</v>
      </c>
      <c r="V36" s="34">
        <f t="shared" si="19"/>
        <v>0</v>
      </c>
    </row>
    <row r="37" spans="1:22" ht="13.5" customHeight="1" x14ac:dyDescent="0.25">
      <c r="A37" s="15">
        <f>RANK(D37,D25:D40)</f>
        <v>11</v>
      </c>
      <c r="B37" s="16">
        <f>'TOTAL OVERALL'!B37</f>
        <v>0</v>
      </c>
      <c r="C37" s="23"/>
      <c r="D37" s="18">
        <f t="shared" si="10"/>
        <v>0</v>
      </c>
      <c r="E37" s="19" t="str">
        <f t="shared" si="11"/>
        <v xml:space="preserve"> </v>
      </c>
      <c r="F37" s="39">
        <f t="shared" si="12"/>
        <v>0</v>
      </c>
      <c r="G37" s="21"/>
      <c r="H37" s="40">
        <f t="shared" si="13"/>
        <v>0</v>
      </c>
      <c r="I37" s="40"/>
      <c r="J37" s="41"/>
      <c r="K37" s="42"/>
      <c r="L37" s="34">
        <f t="shared" si="14"/>
        <v>0</v>
      </c>
      <c r="N37" s="41"/>
      <c r="O37" s="42"/>
      <c r="P37" s="34">
        <f t="shared" si="15"/>
        <v>0</v>
      </c>
      <c r="Q37" s="34">
        <f t="shared" si="16"/>
        <v>0</v>
      </c>
      <c r="R37" s="34"/>
      <c r="S37" s="42"/>
      <c r="T37" s="34">
        <f t="shared" si="17"/>
        <v>0</v>
      </c>
      <c r="U37" s="33">
        <f t="shared" si="18"/>
        <v>0</v>
      </c>
      <c r="V37" s="34">
        <f t="shared" si="19"/>
        <v>0</v>
      </c>
    </row>
    <row r="38" spans="1:22" ht="13.5" customHeight="1" x14ac:dyDescent="0.25">
      <c r="A38" s="15">
        <f>RANK(D38,D25:D40)</f>
        <v>11</v>
      </c>
      <c r="B38" s="16">
        <f>'TOTAL OVERALL'!B38</f>
        <v>0</v>
      </c>
      <c r="C38" s="23"/>
      <c r="D38" s="18">
        <f t="shared" si="10"/>
        <v>0</v>
      </c>
      <c r="E38" s="19" t="str">
        <f t="shared" si="11"/>
        <v xml:space="preserve"> </v>
      </c>
      <c r="F38" s="39">
        <f t="shared" si="12"/>
        <v>0</v>
      </c>
      <c r="G38" s="21"/>
      <c r="H38" s="40">
        <f t="shared" si="13"/>
        <v>0</v>
      </c>
      <c r="I38" s="40"/>
      <c r="J38" s="41"/>
      <c r="K38" s="42"/>
      <c r="L38" s="34">
        <f t="shared" si="14"/>
        <v>0</v>
      </c>
      <c r="N38" s="41"/>
      <c r="O38" s="42"/>
      <c r="P38" s="34">
        <f t="shared" si="15"/>
        <v>0</v>
      </c>
      <c r="Q38" s="34">
        <f t="shared" si="16"/>
        <v>0</v>
      </c>
      <c r="R38" s="34"/>
      <c r="S38" s="42"/>
      <c r="T38" s="34">
        <f t="shared" si="17"/>
        <v>0</v>
      </c>
      <c r="U38" s="33">
        <f t="shared" si="18"/>
        <v>0</v>
      </c>
      <c r="V38" s="34">
        <f t="shared" si="19"/>
        <v>0</v>
      </c>
    </row>
    <row r="39" spans="1:22" ht="14.25" customHeight="1" x14ac:dyDescent="0.25">
      <c r="A39" s="15">
        <f>RANK(D39,D25:D40)</f>
        <v>11</v>
      </c>
      <c r="B39" s="16">
        <f>'TOTAL OVERALL'!B39</f>
        <v>0</v>
      </c>
      <c r="C39" s="23"/>
      <c r="D39" s="18">
        <f t="shared" si="10"/>
        <v>0</v>
      </c>
      <c r="E39" s="19" t="str">
        <f t="shared" si="11"/>
        <v xml:space="preserve"> </v>
      </c>
      <c r="F39" s="39">
        <f t="shared" si="12"/>
        <v>0</v>
      </c>
      <c r="G39" s="21"/>
      <c r="H39" s="40">
        <f t="shared" si="13"/>
        <v>0</v>
      </c>
      <c r="I39" s="40"/>
      <c r="J39" s="41"/>
      <c r="K39" s="42"/>
      <c r="L39" s="34">
        <f t="shared" si="14"/>
        <v>0</v>
      </c>
      <c r="N39" s="41"/>
      <c r="O39" s="42"/>
      <c r="P39" s="34">
        <f t="shared" si="15"/>
        <v>0</v>
      </c>
      <c r="Q39" s="34">
        <f t="shared" si="16"/>
        <v>0</v>
      </c>
      <c r="R39" s="34"/>
      <c r="S39" s="42"/>
      <c r="T39" s="34">
        <f t="shared" si="17"/>
        <v>0</v>
      </c>
      <c r="U39" s="33">
        <f t="shared" si="18"/>
        <v>0</v>
      </c>
      <c r="V39" s="34">
        <f t="shared" si="19"/>
        <v>0</v>
      </c>
    </row>
    <row r="40" spans="1:22" ht="14.25" customHeight="1" x14ac:dyDescent="0.25">
      <c r="A40" s="15">
        <f>RANK(D40,D25:D40)</f>
        <v>11</v>
      </c>
      <c r="B40" s="16">
        <f>'TOTAL OVERALL'!B40</f>
        <v>0</v>
      </c>
      <c r="C40" s="23"/>
      <c r="D40" s="18">
        <f t="shared" si="10"/>
        <v>0</v>
      </c>
      <c r="E40" s="19" t="str">
        <f t="shared" si="11"/>
        <v xml:space="preserve"> </v>
      </c>
      <c r="F40" s="39">
        <f t="shared" si="12"/>
        <v>0</v>
      </c>
      <c r="G40" s="21"/>
      <c r="H40" s="40">
        <f t="shared" si="13"/>
        <v>0</v>
      </c>
      <c r="I40" s="40"/>
      <c r="J40" s="41"/>
      <c r="K40" s="42"/>
      <c r="L40" s="34">
        <f t="shared" si="14"/>
        <v>0</v>
      </c>
      <c r="N40" s="41"/>
      <c r="O40" s="42"/>
      <c r="P40" s="34">
        <f t="shared" si="15"/>
        <v>0</v>
      </c>
      <c r="Q40" s="34">
        <f t="shared" si="16"/>
        <v>0</v>
      </c>
      <c r="R40" s="34"/>
      <c r="S40" s="42"/>
      <c r="T40" s="34">
        <f t="shared" si="17"/>
        <v>0</v>
      </c>
      <c r="U40" s="33"/>
      <c r="V40" s="34"/>
    </row>
    <row r="41" spans="1:22" x14ac:dyDescent="0.25">
      <c r="B41" s="16"/>
      <c r="C41" s="4"/>
      <c r="D41" s="24"/>
      <c r="E41" s="43"/>
      <c r="F41" s="5"/>
      <c r="G41" s="5"/>
      <c r="H41" s="14"/>
      <c r="I41" s="14"/>
      <c r="J41" s="33"/>
      <c r="K41" s="34"/>
      <c r="L41" s="34"/>
      <c r="N41" s="33"/>
      <c r="O41" s="34"/>
      <c r="P41" s="34"/>
      <c r="Q41" s="34"/>
      <c r="R41" s="34"/>
      <c r="S41" s="36" t="s">
        <v>9</v>
      </c>
      <c r="T41" s="34"/>
      <c r="U41" s="33"/>
    </row>
    <row r="42" spans="1:22" x14ac:dyDescent="0.25">
      <c r="B42" s="25" t="s">
        <v>6</v>
      </c>
      <c r="C42" s="26"/>
      <c r="D42" s="27" t="s">
        <v>1</v>
      </c>
      <c r="E42" s="7"/>
      <c r="F42" s="37"/>
      <c r="G42" s="9"/>
      <c r="H42" s="14">
        <f>SMALL(T44:T51,(COUNTIF(T44:T51,0)+1))</f>
        <v>121</v>
      </c>
      <c r="I42" s="14"/>
      <c r="J42" s="35" t="s">
        <v>21</v>
      </c>
      <c r="K42" s="34"/>
      <c r="L42" s="34" t="s">
        <v>1</v>
      </c>
      <c r="N42" s="35" t="s">
        <v>22</v>
      </c>
      <c r="O42" s="34"/>
      <c r="P42" s="34"/>
      <c r="Q42" s="34" t="s">
        <v>10</v>
      </c>
      <c r="R42" s="34"/>
      <c r="S42" s="36" t="s">
        <v>11</v>
      </c>
      <c r="T42" s="34" t="s">
        <v>12</v>
      </c>
      <c r="U42" s="33" t="s">
        <v>12</v>
      </c>
    </row>
    <row r="43" spans="1:22" x14ac:dyDescent="0.25">
      <c r="A43" s="1" t="s">
        <v>2</v>
      </c>
      <c r="B43" s="10"/>
      <c r="C43" s="10"/>
      <c r="D43" s="44" t="s">
        <v>3</v>
      </c>
      <c r="E43" s="45" t="s">
        <v>13</v>
      </c>
      <c r="F43" s="38" t="s">
        <v>14</v>
      </c>
      <c r="G43" s="12"/>
      <c r="H43" s="5" t="s">
        <v>15</v>
      </c>
      <c r="I43" s="5"/>
      <c r="J43" s="33" t="s">
        <v>16</v>
      </c>
      <c r="K43" s="34" t="s">
        <v>17</v>
      </c>
      <c r="L43" s="34" t="s">
        <v>18</v>
      </c>
      <c r="N43" s="33" t="s">
        <v>16</v>
      </c>
      <c r="O43" s="34" t="s">
        <v>17</v>
      </c>
      <c r="P43" s="34" t="s">
        <v>18</v>
      </c>
      <c r="Q43" s="34" t="s">
        <v>18</v>
      </c>
      <c r="R43" s="34"/>
      <c r="S43" s="36" t="s">
        <v>19</v>
      </c>
      <c r="T43" s="34" t="s">
        <v>18</v>
      </c>
      <c r="U43" s="33" t="s">
        <v>20</v>
      </c>
      <c r="V43" s="1" t="s">
        <v>19</v>
      </c>
    </row>
    <row r="44" spans="1:22" x14ac:dyDescent="0.25">
      <c r="A44" s="15">
        <f>RANK(D44,D44:D51)</f>
        <v>4</v>
      </c>
      <c r="B44" s="16" t="s">
        <v>59</v>
      </c>
      <c r="C44" s="17"/>
      <c r="D44" s="18">
        <f t="shared" ref="D44:D51" si="20">IF(H44=0,0,($H$42/H44)*100)</f>
        <v>62.051282051282051</v>
      </c>
      <c r="E44" s="19">
        <f t="shared" ref="E44:E51" si="21">IF(U44=0," ",U44)</f>
        <v>3</v>
      </c>
      <c r="F44" s="39">
        <f t="shared" ref="F44:F51" si="22">V44</f>
        <v>15</v>
      </c>
      <c r="G44" s="21"/>
      <c r="H44" s="40">
        <f t="shared" ref="H44:H51" si="23">(T44)</f>
        <v>195</v>
      </c>
      <c r="I44" s="40"/>
      <c r="J44" s="41">
        <v>3</v>
      </c>
      <c r="K44" s="42">
        <v>15</v>
      </c>
      <c r="L44" s="34">
        <f t="shared" ref="L44:L51" si="24">SUM(J44*60,K44)</f>
        <v>195</v>
      </c>
      <c r="N44" s="41"/>
      <c r="O44" s="42"/>
      <c r="P44" s="34">
        <f t="shared" ref="P44:P51" si="25">SUM(N44*60,O44)</f>
        <v>0</v>
      </c>
      <c r="Q44" s="34">
        <f t="shared" ref="Q44:Q51" si="26">IF(P44=0,L44,SUM(L44,P44))</f>
        <v>195</v>
      </c>
      <c r="R44" s="34"/>
      <c r="S44" s="42"/>
      <c r="T44" s="34">
        <f t="shared" ref="T44:T51" si="27">IF(P44=0,SUM(Q44,S44),SUM(Q44/2,S44))</f>
        <v>195</v>
      </c>
      <c r="U44" s="33">
        <f t="shared" ref="U44:U51" si="28">QUOTIENT(T44,60)</f>
        <v>3</v>
      </c>
      <c r="V44" s="34">
        <f>SUM(T44-(U44*60))</f>
        <v>15</v>
      </c>
    </row>
    <row r="45" spans="1:22" x14ac:dyDescent="0.25">
      <c r="A45" s="15">
        <f>RANK(D45,D44:D51)</f>
        <v>8</v>
      </c>
      <c r="B45" s="16" t="s">
        <v>93</v>
      </c>
      <c r="C45" s="23"/>
      <c r="D45" s="18">
        <f t="shared" si="20"/>
        <v>43.525179856115109</v>
      </c>
      <c r="E45" s="19">
        <f t="shared" si="21"/>
        <v>4</v>
      </c>
      <c r="F45" s="39">
        <f t="shared" si="22"/>
        <v>38</v>
      </c>
      <c r="G45" s="21"/>
      <c r="H45" s="40">
        <f t="shared" si="23"/>
        <v>278</v>
      </c>
      <c r="I45" s="40"/>
      <c r="J45" s="41">
        <v>4</v>
      </c>
      <c r="K45" s="42">
        <v>38</v>
      </c>
      <c r="L45" s="34">
        <f t="shared" si="24"/>
        <v>278</v>
      </c>
      <c r="N45" s="41"/>
      <c r="O45" s="42"/>
      <c r="P45" s="34">
        <f t="shared" si="25"/>
        <v>0</v>
      </c>
      <c r="Q45" s="34">
        <f t="shared" si="26"/>
        <v>278</v>
      </c>
      <c r="R45" s="34"/>
      <c r="S45" s="42"/>
      <c r="T45" s="34">
        <f t="shared" si="27"/>
        <v>278</v>
      </c>
      <c r="U45" s="33">
        <f t="shared" si="28"/>
        <v>4</v>
      </c>
      <c r="V45" s="34">
        <f t="shared" ref="V45:V51" si="29">T45-(U45*60)</f>
        <v>38</v>
      </c>
    </row>
    <row r="46" spans="1:22" x14ac:dyDescent="0.25">
      <c r="A46" s="15">
        <f>RANK(D46,D44:D51)</f>
        <v>1</v>
      </c>
      <c r="B46" s="16" t="s">
        <v>60</v>
      </c>
      <c r="C46" s="23"/>
      <c r="D46" s="18">
        <f t="shared" si="20"/>
        <v>100</v>
      </c>
      <c r="E46" s="19">
        <f t="shared" si="21"/>
        <v>2</v>
      </c>
      <c r="F46" s="39">
        <f t="shared" si="22"/>
        <v>1</v>
      </c>
      <c r="G46" s="21"/>
      <c r="H46" s="40">
        <f t="shared" si="23"/>
        <v>121</v>
      </c>
      <c r="I46" s="40"/>
      <c r="J46" s="41">
        <v>2</v>
      </c>
      <c r="K46" s="42">
        <v>1</v>
      </c>
      <c r="L46" s="34">
        <f t="shared" si="24"/>
        <v>121</v>
      </c>
      <c r="N46" s="41"/>
      <c r="O46" s="42"/>
      <c r="P46" s="34">
        <f t="shared" si="25"/>
        <v>0</v>
      </c>
      <c r="Q46" s="34">
        <f t="shared" si="26"/>
        <v>121</v>
      </c>
      <c r="R46" s="34"/>
      <c r="S46" s="42"/>
      <c r="T46" s="34">
        <f t="shared" si="27"/>
        <v>121</v>
      </c>
      <c r="U46" s="33">
        <f t="shared" si="28"/>
        <v>2</v>
      </c>
      <c r="V46" s="34">
        <f t="shared" si="29"/>
        <v>1</v>
      </c>
    </row>
    <row r="47" spans="1:22" x14ac:dyDescent="0.25">
      <c r="A47" s="15">
        <f>RANK(D47,D44:D51)</f>
        <v>6</v>
      </c>
      <c r="B47" s="16" t="s">
        <v>61</v>
      </c>
      <c r="C47" s="23"/>
      <c r="D47" s="18">
        <f t="shared" si="20"/>
        <v>53.539823008849567</v>
      </c>
      <c r="E47" s="19">
        <f t="shared" si="21"/>
        <v>3</v>
      </c>
      <c r="F47" s="39">
        <f t="shared" si="22"/>
        <v>46</v>
      </c>
      <c r="G47" s="21"/>
      <c r="H47" s="40">
        <f t="shared" si="23"/>
        <v>226</v>
      </c>
      <c r="I47" s="40"/>
      <c r="J47" s="41">
        <v>3</v>
      </c>
      <c r="K47" s="42">
        <v>46</v>
      </c>
      <c r="L47" s="34">
        <f t="shared" si="24"/>
        <v>226</v>
      </c>
      <c r="N47" s="41"/>
      <c r="O47" s="42"/>
      <c r="P47" s="34">
        <f t="shared" si="25"/>
        <v>0</v>
      </c>
      <c r="Q47" s="34">
        <f t="shared" si="26"/>
        <v>226</v>
      </c>
      <c r="R47" s="34"/>
      <c r="S47" s="42"/>
      <c r="T47" s="34">
        <f t="shared" si="27"/>
        <v>226</v>
      </c>
      <c r="U47" s="33">
        <f t="shared" si="28"/>
        <v>3</v>
      </c>
      <c r="V47" s="34">
        <f t="shared" si="29"/>
        <v>46</v>
      </c>
    </row>
    <row r="48" spans="1:22" x14ac:dyDescent="0.25">
      <c r="A48" s="15">
        <f>RANK(D48,D44:D51)</f>
        <v>7</v>
      </c>
      <c r="B48" s="16" t="s">
        <v>94</v>
      </c>
      <c r="C48" s="23"/>
      <c r="D48" s="18">
        <f t="shared" si="20"/>
        <v>48.79032258064516</v>
      </c>
      <c r="E48" s="19">
        <f t="shared" si="21"/>
        <v>4</v>
      </c>
      <c r="F48" s="39">
        <f t="shared" si="22"/>
        <v>8</v>
      </c>
      <c r="G48" s="21"/>
      <c r="H48" s="40">
        <f t="shared" si="23"/>
        <v>248</v>
      </c>
      <c r="I48" s="40"/>
      <c r="J48" s="41">
        <v>4</v>
      </c>
      <c r="K48" s="42">
        <v>8</v>
      </c>
      <c r="L48" s="34">
        <f t="shared" si="24"/>
        <v>248</v>
      </c>
      <c r="N48" s="41"/>
      <c r="O48" s="42"/>
      <c r="P48" s="34">
        <f t="shared" si="25"/>
        <v>0</v>
      </c>
      <c r="Q48" s="34">
        <f t="shared" si="26"/>
        <v>248</v>
      </c>
      <c r="R48" s="34"/>
      <c r="S48" s="42"/>
      <c r="T48" s="34">
        <f t="shared" si="27"/>
        <v>248</v>
      </c>
      <c r="U48" s="33">
        <f t="shared" si="28"/>
        <v>4</v>
      </c>
      <c r="V48" s="34">
        <f t="shared" si="29"/>
        <v>8</v>
      </c>
    </row>
    <row r="49" spans="1:22" x14ac:dyDescent="0.25">
      <c r="A49" s="15">
        <f>RANK(D49,D44:D51)</f>
        <v>3</v>
      </c>
      <c r="B49" s="16" t="s">
        <v>95</v>
      </c>
      <c r="C49" s="23"/>
      <c r="D49" s="18">
        <f t="shared" si="20"/>
        <v>64.705882352941174</v>
      </c>
      <c r="E49" s="19">
        <f t="shared" si="21"/>
        <v>3</v>
      </c>
      <c r="F49" s="39">
        <f t="shared" si="22"/>
        <v>7</v>
      </c>
      <c r="G49" s="21"/>
      <c r="H49" s="40">
        <f t="shared" si="23"/>
        <v>187</v>
      </c>
      <c r="I49" s="40"/>
      <c r="J49" s="41">
        <v>3</v>
      </c>
      <c r="K49" s="42">
        <v>7</v>
      </c>
      <c r="L49" s="34">
        <f t="shared" si="24"/>
        <v>187</v>
      </c>
      <c r="N49" s="41"/>
      <c r="O49" s="42"/>
      <c r="P49" s="34">
        <f t="shared" si="25"/>
        <v>0</v>
      </c>
      <c r="Q49" s="34">
        <f t="shared" si="26"/>
        <v>187</v>
      </c>
      <c r="R49" s="34"/>
      <c r="S49" s="42"/>
      <c r="T49" s="34">
        <f t="shared" si="27"/>
        <v>187</v>
      </c>
      <c r="U49" s="33">
        <f t="shared" si="28"/>
        <v>3</v>
      </c>
      <c r="V49" s="34">
        <f t="shared" si="29"/>
        <v>7</v>
      </c>
    </row>
    <row r="50" spans="1:22" x14ac:dyDescent="0.25">
      <c r="A50" s="15">
        <f>RANK(D50,D44:D51)</f>
        <v>5</v>
      </c>
      <c r="B50" s="16" t="s">
        <v>96</v>
      </c>
      <c r="C50" s="23"/>
      <c r="D50" s="18">
        <f t="shared" si="20"/>
        <v>58.173076923076927</v>
      </c>
      <c r="E50" s="19">
        <f t="shared" si="21"/>
        <v>3</v>
      </c>
      <c r="F50" s="39">
        <f t="shared" si="22"/>
        <v>28</v>
      </c>
      <c r="G50" s="21"/>
      <c r="H50" s="40">
        <f t="shared" si="23"/>
        <v>208</v>
      </c>
      <c r="I50" s="40"/>
      <c r="J50" s="41">
        <v>3</v>
      </c>
      <c r="K50" s="42">
        <v>28</v>
      </c>
      <c r="L50" s="34">
        <f t="shared" si="24"/>
        <v>208</v>
      </c>
      <c r="N50" s="41"/>
      <c r="O50" s="42"/>
      <c r="P50" s="34">
        <f t="shared" si="25"/>
        <v>0</v>
      </c>
      <c r="Q50" s="34">
        <f t="shared" si="26"/>
        <v>208</v>
      </c>
      <c r="R50" s="34"/>
      <c r="S50" s="42"/>
      <c r="T50" s="34">
        <f t="shared" si="27"/>
        <v>208</v>
      </c>
      <c r="U50" s="33">
        <f t="shared" si="28"/>
        <v>3</v>
      </c>
      <c r="V50" s="34">
        <f t="shared" si="29"/>
        <v>28</v>
      </c>
    </row>
    <row r="51" spans="1:22" x14ac:dyDescent="0.25">
      <c r="A51" s="15">
        <f>RANK(D51,D44:D51)</f>
        <v>2</v>
      </c>
      <c r="B51" s="16" t="s">
        <v>92</v>
      </c>
      <c r="C51" s="23"/>
      <c r="D51" s="18">
        <f t="shared" si="20"/>
        <v>76.582278481012651</v>
      </c>
      <c r="E51" s="19">
        <f t="shared" si="21"/>
        <v>2</v>
      </c>
      <c r="F51" s="39">
        <f t="shared" si="22"/>
        <v>38</v>
      </c>
      <c r="G51" s="21"/>
      <c r="H51" s="40">
        <f t="shared" si="23"/>
        <v>158</v>
      </c>
      <c r="I51" s="40"/>
      <c r="J51" s="41">
        <v>2</v>
      </c>
      <c r="K51" s="42">
        <v>38</v>
      </c>
      <c r="L51" s="34">
        <f t="shared" si="24"/>
        <v>158</v>
      </c>
      <c r="N51" s="41"/>
      <c r="O51" s="42"/>
      <c r="P51" s="34">
        <f t="shared" si="25"/>
        <v>0</v>
      </c>
      <c r="Q51" s="34">
        <f t="shared" si="26"/>
        <v>158</v>
      </c>
      <c r="R51" s="34"/>
      <c r="S51" s="42"/>
      <c r="T51" s="34">
        <f t="shared" si="27"/>
        <v>158</v>
      </c>
      <c r="U51" s="33">
        <f t="shared" si="28"/>
        <v>2</v>
      </c>
      <c r="V51" s="34">
        <f t="shared" si="29"/>
        <v>38</v>
      </c>
    </row>
  </sheetData>
  <pageMargins left="0.74791666666666667" right="0.74791666666666667" top="0.98402777777777772" bottom="0.98402777777777772" header="0.51180555555555551" footer="0.51180555555555551"/>
  <pageSetup scale="72" firstPageNumber="0" orientation="landscape" horizontalDpi="300" verticalDpi="300" r:id="rId1"/>
  <headerFooter alignWithMargins="0"/>
  <colBreaks count="1" manualBreakCount="1">
    <brk id="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51"/>
  <sheetViews>
    <sheetView topLeftCell="A4" workbookViewId="0">
      <selection activeCell="F49" sqref="F49"/>
    </sheetView>
  </sheetViews>
  <sheetFormatPr defaultColWidth="9" defaultRowHeight="13.2" x14ac:dyDescent="0.25"/>
  <cols>
    <col min="1" max="4" width="9" style="1"/>
    <col min="5" max="5" width="7.33203125" style="1" customWidth="1"/>
    <col min="6" max="6" width="8.33203125" style="1" customWidth="1"/>
    <col min="7" max="7" width="0.109375" style="1" hidden="1" customWidth="1"/>
    <col min="8" max="8" width="9.5546875" style="1" customWidth="1"/>
    <col min="9" max="9" width="6.33203125" style="1" hidden="1" customWidth="1"/>
    <col min="10" max="10" width="5.6640625" style="1" customWidth="1"/>
    <col min="11" max="11" width="7.6640625" style="1" customWidth="1"/>
    <col min="12" max="12" width="10.5546875" style="1" customWidth="1"/>
    <col min="13" max="13" width="2.6640625" style="1" hidden="1" customWidth="1"/>
    <col min="14" max="14" width="5.6640625" style="1" customWidth="1"/>
    <col min="15" max="15" width="7.6640625" style="1" customWidth="1"/>
    <col min="16" max="16" width="8.33203125" style="1" customWidth="1"/>
    <col min="17" max="17" width="9.33203125" style="1" customWidth="1"/>
    <col min="18" max="18" width="6.44140625" style="1" hidden="1" customWidth="1"/>
    <col min="19" max="19" width="9.109375" style="1" customWidth="1"/>
    <col min="20" max="20" width="9.88671875" style="1" customWidth="1"/>
    <col min="21" max="16384" width="9" style="1"/>
  </cols>
  <sheetData>
    <row r="1" spans="1:22" x14ac:dyDescent="0.25">
      <c r="B1" s="2" t="s">
        <v>31</v>
      </c>
      <c r="H1" s="3"/>
      <c r="L1" s="3"/>
      <c r="P1" s="3"/>
      <c r="Q1" s="3"/>
      <c r="T1" s="3"/>
    </row>
    <row r="2" spans="1:22" x14ac:dyDescent="0.25">
      <c r="J2" s="33"/>
      <c r="K2" s="34"/>
      <c r="L2" s="34"/>
      <c r="N2" s="33"/>
      <c r="O2" s="34"/>
      <c r="P2" s="34"/>
      <c r="Q2" s="34"/>
      <c r="R2" s="34"/>
      <c r="S2" s="34"/>
      <c r="T2" s="34"/>
      <c r="U2" s="33"/>
    </row>
    <row r="3" spans="1:22" ht="13.5" customHeight="1" thickBot="1" x14ac:dyDescent="0.3">
      <c r="B3" s="4"/>
      <c r="C3" s="4"/>
      <c r="D3" s="4"/>
      <c r="E3" s="5"/>
      <c r="F3" s="5"/>
      <c r="G3" s="5"/>
      <c r="H3" s="14"/>
      <c r="I3" s="14"/>
      <c r="J3" s="35" t="s">
        <v>8</v>
      </c>
      <c r="K3" s="34"/>
      <c r="L3" s="34"/>
      <c r="N3" s="35" t="s">
        <v>8</v>
      </c>
      <c r="O3" s="34"/>
      <c r="P3" s="34"/>
      <c r="Q3" s="34"/>
      <c r="R3" s="34"/>
      <c r="S3" s="36" t="s">
        <v>9</v>
      </c>
      <c r="T3" s="34"/>
      <c r="U3" s="33"/>
    </row>
    <row r="4" spans="1:22" ht="14.25" customHeight="1" thickTop="1" thickBot="1" x14ac:dyDescent="0.3">
      <c r="B4" s="6" t="s">
        <v>0</v>
      </c>
      <c r="C4" s="6"/>
      <c r="D4" s="32"/>
      <c r="E4" s="7"/>
      <c r="F4" s="37"/>
      <c r="G4" s="9"/>
      <c r="H4" s="14">
        <f>SMALL(T6:T21,(COUNTIF(T6:T21,0)+1))</f>
        <v>43.66</v>
      </c>
      <c r="I4" s="14"/>
      <c r="J4" s="35">
        <v>1</v>
      </c>
      <c r="K4" s="34"/>
      <c r="L4" s="34" t="s">
        <v>1</v>
      </c>
      <c r="N4" s="35">
        <v>2</v>
      </c>
      <c r="O4" s="34"/>
      <c r="P4" s="34"/>
      <c r="Q4" s="34" t="s">
        <v>10</v>
      </c>
      <c r="R4" s="34"/>
      <c r="S4" s="36" t="s">
        <v>11</v>
      </c>
      <c r="T4" s="34" t="s">
        <v>12</v>
      </c>
      <c r="U4" s="35" t="s">
        <v>12</v>
      </c>
    </row>
    <row r="5" spans="1:22" ht="14.4" thickTop="1" thickBot="1" x14ac:dyDescent="0.3">
      <c r="A5" s="1" t="s">
        <v>2</v>
      </c>
      <c r="B5" s="10"/>
      <c r="C5" s="10"/>
      <c r="D5" s="10" t="s">
        <v>3</v>
      </c>
      <c r="E5" s="10" t="s">
        <v>13</v>
      </c>
      <c r="F5" s="38" t="s">
        <v>14</v>
      </c>
      <c r="G5" s="12"/>
      <c r="H5" s="5" t="s">
        <v>15</v>
      </c>
      <c r="I5" s="5"/>
      <c r="J5" s="33" t="s">
        <v>16</v>
      </c>
      <c r="K5" s="34" t="s">
        <v>17</v>
      </c>
      <c r="L5" s="34" t="s">
        <v>18</v>
      </c>
      <c r="N5" s="33" t="s">
        <v>16</v>
      </c>
      <c r="O5" s="34" t="s">
        <v>17</v>
      </c>
      <c r="P5" s="34" t="s">
        <v>18</v>
      </c>
      <c r="Q5" s="34" t="s">
        <v>18</v>
      </c>
      <c r="R5" s="34"/>
      <c r="S5" s="36" t="s">
        <v>19</v>
      </c>
      <c r="T5" s="34" t="s">
        <v>18</v>
      </c>
      <c r="U5" s="33" t="s">
        <v>20</v>
      </c>
      <c r="V5" s="1" t="s">
        <v>19</v>
      </c>
    </row>
    <row r="6" spans="1:22" ht="13.8" thickTop="1" x14ac:dyDescent="0.25">
      <c r="A6" s="15">
        <f>RANK(D6,D6:D21)</f>
        <v>2</v>
      </c>
      <c r="B6" s="16" t="str">
        <f ca="1">'TOTAL OVERALL'!B6</f>
        <v>Alfred 1</v>
      </c>
      <c r="C6" s="17"/>
      <c r="D6" s="18">
        <f t="shared" ref="D6:D21" si="0">IF(H6=0,0,($H$4/H6)*100)</f>
        <v>90.187977690559805</v>
      </c>
      <c r="E6" s="19" t="str">
        <f t="shared" ref="E6:E22" si="1">IF(U6=0," ",U6)</f>
        <v xml:space="preserve"> </v>
      </c>
      <c r="F6" s="39">
        <f t="shared" ref="F6:F22" si="2">V6</f>
        <v>48.41</v>
      </c>
      <c r="G6" s="21"/>
      <c r="H6" s="40">
        <f t="shared" ref="H6:H22" si="3">(T6)</f>
        <v>48.41</v>
      </c>
      <c r="I6" s="40"/>
      <c r="J6" s="41"/>
      <c r="K6" s="42">
        <v>48.6</v>
      </c>
      <c r="L6" s="34">
        <f t="shared" ref="L6:L22" si="4">SUM(J6*60,K6)</f>
        <v>48.6</v>
      </c>
      <c r="N6" s="41"/>
      <c r="O6" s="42">
        <v>48.22</v>
      </c>
      <c r="P6" s="34">
        <f t="shared" ref="P6:P22" si="5">SUM(N6*60,O6)</f>
        <v>48.22</v>
      </c>
      <c r="Q6" s="34">
        <f t="shared" ref="Q6:Q22" si="6">IF(P6=0,L6,SUM(L6,P6))</f>
        <v>96.82</v>
      </c>
      <c r="R6" s="34"/>
      <c r="S6" s="42"/>
      <c r="T6" s="34">
        <f t="shared" ref="T6:T22" si="7">IF(P6=0,SUM(Q6,S6),SUM(Q6/2,S6))</f>
        <v>48.41</v>
      </c>
      <c r="U6" s="33">
        <f t="shared" ref="U6:U22" si="8">QUOTIENT(T6,60)</f>
        <v>0</v>
      </c>
      <c r="V6" s="34">
        <f>SUM(T6-(U6*60))</f>
        <v>48.41</v>
      </c>
    </row>
    <row r="7" spans="1:22" x14ac:dyDescent="0.25">
      <c r="A7" s="15">
        <f>RANK(D7,D6:D21)</f>
        <v>8</v>
      </c>
      <c r="B7" s="16" t="s">
        <v>73</v>
      </c>
      <c r="C7" s="17"/>
      <c r="D7" s="18">
        <f t="shared" si="0"/>
        <v>69.783425237752738</v>
      </c>
      <c r="E7" s="19">
        <f t="shared" si="1"/>
        <v>1</v>
      </c>
      <c r="F7" s="39">
        <f t="shared" si="2"/>
        <v>2.5649999999999977</v>
      </c>
      <c r="G7" s="21"/>
      <c r="H7" s="40">
        <f t="shared" si="3"/>
        <v>62.564999999999998</v>
      </c>
      <c r="I7" s="40"/>
      <c r="J7" s="41">
        <v>1</v>
      </c>
      <c r="K7" s="42">
        <v>2.2200000000000002</v>
      </c>
      <c r="L7" s="34">
        <f t="shared" si="4"/>
        <v>62.22</v>
      </c>
      <c r="N7" s="41">
        <v>1</v>
      </c>
      <c r="O7" s="42">
        <v>2.91</v>
      </c>
      <c r="P7" s="34">
        <f t="shared" si="5"/>
        <v>62.91</v>
      </c>
      <c r="Q7" s="34">
        <f t="shared" si="6"/>
        <v>125.13</v>
      </c>
      <c r="R7" s="34"/>
      <c r="S7" s="42"/>
      <c r="T7" s="34">
        <f t="shared" si="7"/>
        <v>62.564999999999998</v>
      </c>
      <c r="U7" s="33">
        <f t="shared" si="8"/>
        <v>1</v>
      </c>
      <c r="V7" s="34">
        <f t="shared" ref="V7:V22" si="9">SUM(T7-(U7*60))</f>
        <v>2.5649999999999977</v>
      </c>
    </row>
    <row r="8" spans="1:22" x14ac:dyDescent="0.25">
      <c r="A8" s="15">
        <f>RANK(D8,D6:D21)</f>
        <v>7</v>
      </c>
      <c r="B8" s="16" t="s">
        <v>74</v>
      </c>
      <c r="C8" s="23"/>
      <c r="D8" s="18">
        <f t="shared" si="0"/>
        <v>70.59584444983426</v>
      </c>
      <c r="E8" s="19">
        <f t="shared" si="1"/>
        <v>1</v>
      </c>
      <c r="F8" s="39">
        <f t="shared" si="2"/>
        <v>1.8449999999999989</v>
      </c>
      <c r="G8" s="21"/>
      <c r="H8" s="40">
        <f t="shared" si="3"/>
        <v>61.844999999999999</v>
      </c>
      <c r="I8" s="40"/>
      <c r="J8" s="41">
        <v>1</v>
      </c>
      <c r="K8" s="42">
        <v>1.94</v>
      </c>
      <c r="L8" s="34">
        <f t="shared" si="4"/>
        <v>61.94</v>
      </c>
      <c r="N8" s="41">
        <v>1</v>
      </c>
      <c r="O8" s="42">
        <v>1.75</v>
      </c>
      <c r="P8" s="34">
        <f t="shared" si="5"/>
        <v>61.75</v>
      </c>
      <c r="Q8" s="34">
        <f t="shared" si="6"/>
        <v>123.69</v>
      </c>
      <c r="R8" s="34"/>
      <c r="S8" s="42"/>
      <c r="T8" s="34">
        <f t="shared" si="7"/>
        <v>61.844999999999999</v>
      </c>
      <c r="U8" s="33">
        <f t="shared" si="8"/>
        <v>1</v>
      </c>
      <c r="V8" s="34">
        <f t="shared" si="9"/>
        <v>1.8449999999999989</v>
      </c>
    </row>
    <row r="9" spans="1:22" x14ac:dyDescent="0.25">
      <c r="A9" s="15">
        <f>RANK(D9,D6:D21)</f>
        <v>9</v>
      </c>
      <c r="B9" s="16" t="s">
        <v>75</v>
      </c>
      <c r="C9" s="23"/>
      <c r="D9" s="18">
        <f t="shared" si="0"/>
        <v>67.821359223300973</v>
      </c>
      <c r="E9" s="19">
        <f t="shared" si="1"/>
        <v>1</v>
      </c>
      <c r="F9" s="39">
        <f t="shared" si="2"/>
        <v>4.375</v>
      </c>
      <c r="G9" s="21"/>
      <c r="H9" s="40">
        <f t="shared" si="3"/>
        <v>64.375</v>
      </c>
      <c r="I9" s="40"/>
      <c r="J9" s="41">
        <v>1</v>
      </c>
      <c r="K9" s="42">
        <v>4.54</v>
      </c>
      <c r="L9" s="34">
        <f t="shared" si="4"/>
        <v>64.540000000000006</v>
      </c>
      <c r="N9" s="41">
        <v>1</v>
      </c>
      <c r="O9" s="42">
        <v>4.21</v>
      </c>
      <c r="P9" s="34">
        <f t="shared" si="5"/>
        <v>64.209999999999994</v>
      </c>
      <c r="Q9" s="34">
        <f t="shared" si="6"/>
        <v>128.75</v>
      </c>
      <c r="R9" s="34"/>
      <c r="S9" s="42"/>
      <c r="T9" s="34">
        <f t="shared" si="7"/>
        <v>64.375</v>
      </c>
      <c r="U9" s="33">
        <f t="shared" si="8"/>
        <v>1</v>
      </c>
      <c r="V9" s="34">
        <f t="shared" si="9"/>
        <v>4.375</v>
      </c>
    </row>
    <row r="10" spans="1:22" x14ac:dyDescent="0.25">
      <c r="A10" s="15">
        <f>RANK(D10,D6:D21)</f>
        <v>10</v>
      </c>
      <c r="B10" s="16" t="s">
        <v>76</v>
      </c>
      <c r="C10" s="23"/>
      <c r="D10" s="18">
        <f t="shared" si="0"/>
        <v>65.207975505936815</v>
      </c>
      <c r="E10" s="19">
        <f t="shared" si="1"/>
        <v>1</v>
      </c>
      <c r="F10" s="39">
        <f t="shared" si="2"/>
        <v>6.9549999999999983</v>
      </c>
      <c r="G10" s="21"/>
      <c r="H10" s="40">
        <f t="shared" si="3"/>
        <v>66.954999999999998</v>
      </c>
      <c r="I10" s="40"/>
      <c r="J10" s="41">
        <v>1</v>
      </c>
      <c r="K10" s="42">
        <v>6.77</v>
      </c>
      <c r="L10" s="34">
        <f t="shared" si="4"/>
        <v>66.77</v>
      </c>
      <c r="N10" s="41">
        <v>1</v>
      </c>
      <c r="O10" s="42">
        <v>7.14</v>
      </c>
      <c r="P10" s="34">
        <f t="shared" si="5"/>
        <v>67.14</v>
      </c>
      <c r="Q10" s="34">
        <f t="shared" si="6"/>
        <v>133.91</v>
      </c>
      <c r="R10" s="34"/>
      <c r="S10" s="42"/>
      <c r="T10" s="34">
        <f t="shared" si="7"/>
        <v>66.954999999999998</v>
      </c>
      <c r="U10" s="33">
        <f t="shared" si="8"/>
        <v>1</v>
      </c>
      <c r="V10" s="34">
        <f t="shared" si="9"/>
        <v>6.9549999999999983</v>
      </c>
    </row>
    <row r="11" spans="1:22" x14ac:dyDescent="0.25">
      <c r="A11" s="15">
        <f>RANK(D11,D6:D21)</f>
        <v>13</v>
      </c>
      <c r="B11" s="16" t="s">
        <v>77</v>
      </c>
      <c r="C11" s="17"/>
      <c r="D11" s="18">
        <f t="shared" si="0"/>
        <v>59.163899993224469</v>
      </c>
      <c r="E11" s="19">
        <f t="shared" si="1"/>
        <v>1</v>
      </c>
      <c r="F11" s="39">
        <f t="shared" si="2"/>
        <v>13.795000000000002</v>
      </c>
      <c r="G11" s="21"/>
      <c r="H11" s="40">
        <f t="shared" si="3"/>
        <v>73.795000000000002</v>
      </c>
      <c r="I11" s="40"/>
      <c r="J11" s="41">
        <v>1</v>
      </c>
      <c r="K11" s="42">
        <v>14.36</v>
      </c>
      <c r="L11" s="34">
        <f t="shared" si="4"/>
        <v>74.36</v>
      </c>
      <c r="N11" s="41">
        <v>1</v>
      </c>
      <c r="O11" s="42">
        <v>13.23</v>
      </c>
      <c r="P11" s="34">
        <f t="shared" si="5"/>
        <v>73.23</v>
      </c>
      <c r="Q11" s="34">
        <f t="shared" si="6"/>
        <v>147.59</v>
      </c>
      <c r="R11" s="34"/>
      <c r="S11" s="42"/>
      <c r="T11" s="34">
        <f t="shared" si="7"/>
        <v>73.795000000000002</v>
      </c>
      <c r="U11" s="33">
        <f t="shared" si="8"/>
        <v>1</v>
      </c>
      <c r="V11" s="34">
        <f t="shared" si="9"/>
        <v>13.795000000000002</v>
      </c>
    </row>
    <row r="12" spans="1:22" x14ac:dyDescent="0.25">
      <c r="A12" s="15">
        <f>RANK(D12,D6:D21)</f>
        <v>5</v>
      </c>
      <c r="B12" s="16" t="s">
        <v>78</v>
      </c>
      <c r="C12" s="23"/>
      <c r="D12" s="18">
        <f t="shared" si="0"/>
        <v>75.516734411484904</v>
      </c>
      <c r="E12" s="19" t="str">
        <f t="shared" si="1"/>
        <v xml:space="preserve"> </v>
      </c>
      <c r="F12" s="39">
        <f t="shared" si="2"/>
        <v>57.814999999999998</v>
      </c>
      <c r="G12" s="21"/>
      <c r="H12" s="40">
        <f t="shared" si="3"/>
        <v>57.814999999999998</v>
      </c>
      <c r="I12" s="40"/>
      <c r="J12" s="41"/>
      <c r="K12" s="42">
        <v>57.72</v>
      </c>
      <c r="L12" s="34">
        <f t="shared" si="4"/>
        <v>57.72</v>
      </c>
      <c r="N12" s="41"/>
      <c r="O12" s="42">
        <v>57.91</v>
      </c>
      <c r="P12" s="34">
        <f t="shared" si="5"/>
        <v>57.91</v>
      </c>
      <c r="Q12" s="34">
        <f t="shared" si="6"/>
        <v>115.63</v>
      </c>
      <c r="R12" s="34"/>
      <c r="S12" s="42"/>
      <c r="T12" s="34">
        <f t="shared" si="7"/>
        <v>57.814999999999998</v>
      </c>
      <c r="U12" s="33">
        <f t="shared" si="8"/>
        <v>0</v>
      </c>
      <c r="V12" s="34">
        <f t="shared" si="9"/>
        <v>57.814999999999998</v>
      </c>
    </row>
    <row r="13" spans="1:22" x14ac:dyDescent="0.25">
      <c r="A13" s="15">
        <f>RANK(D13,D6:D21)</f>
        <v>12</v>
      </c>
      <c r="B13" s="16" t="s">
        <v>79</v>
      </c>
      <c r="C13" s="17"/>
      <c r="D13" s="18">
        <f t="shared" si="0"/>
        <v>59.657033545125358</v>
      </c>
      <c r="E13" s="19">
        <f t="shared" si="1"/>
        <v>1</v>
      </c>
      <c r="F13" s="39">
        <f t="shared" si="2"/>
        <v>13.185000000000002</v>
      </c>
      <c r="G13" s="21"/>
      <c r="H13" s="40">
        <f t="shared" si="3"/>
        <v>73.185000000000002</v>
      </c>
      <c r="I13" s="40"/>
      <c r="J13" s="41">
        <v>1</v>
      </c>
      <c r="K13" s="42">
        <v>12.66</v>
      </c>
      <c r="L13" s="34">
        <f t="shared" si="4"/>
        <v>72.66</v>
      </c>
      <c r="N13" s="41">
        <v>1</v>
      </c>
      <c r="O13" s="42">
        <v>13.71</v>
      </c>
      <c r="P13" s="34">
        <f t="shared" si="5"/>
        <v>73.710000000000008</v>
      </c>
      <c r="Q13" s="34">
        <f t="shared" si="6"/>
        <v>146.37</v>
      </c>
      <c r="R13" s="34"/>
      <c r="S13" s="42"/>
      <c r="T13" s="34">
        <f t="shared" si="7"/>
        <v>73.185000000000002</v>
      </c>
      <c r="U13" s="33">
        <f t="shared" si="8"/>
        <v>1</v>
      </c>
      <c r="V13" s="34">
        <f t="shared" si="9"/>
        <v>13.185000000000002</v>
      </c>
    </row>
    <row r="14" spans="1:22" x14ac:dyDescent="0.25">
      <c r="A14" s="15">
        <f>RANK(D14,D6:D21)</f>
        <v>14</v>
      </c>
      <c r="B14" s="16" t="s">
        <v>80</v>
      </c>
      <c r="C14" s="17"/>
      <c r="D14" s="18">
        <f t="shared" si="0"/>
        <v>44.150065729598545</v>
      </c>
      <c r="E14" s="19">
        <f t="shared" si="1"/>
        <v>1</v>
      </c>
      <c r="F14" s="39">
        <f t="shared" si="2"/>
        <v>38.89</v>
      </c>
      <c r="G14" s="21"/>
      <c r="H14" s="40">
        <f t="shared" si="3"/>
        <v>98.89</v>
      </c>
      <c r="I14" s="40"/>
      <c r="J14" s="41">
        <v>1</v>
      </c>
      <c r="K14" s="42">
        <v>39.57</v>
      </c>
      <c r="L14" s="34">
        <f t="shared" si="4"/>
        <v>99.57</v>
      </c>
      <c r="N14" s="41">
        <v>1</v>
      </c>
      <c r="O14" s="42">
        <v>38.21</v>
      </c>
      <c r="P14" s="34">
        <f t="shared" si="5"/>
        <v>98.210000000000008</v>
      </c>
      <c r="Q14" s="34">
        <f t="shared" si="6"/>
        <v>197.78</v>
      </c>
      <c r="R14" s="34"/>
      <c r="S14" s="42"/>
      <c r="T14" s="34">
        <f t="shared" si="7"/>
        <v>98.89</v>
      </c>
      <c r="U14" s="33">
        <f t="shared" si="8"/>
        <v>1</v>
      </c>
      <c r="V14" s="34">
        <f t="shared" si="9"/>
        <v>38.89</v>
      </c>
    </row>
    <row r="15" spans="1:22" x14ac:dyDescent="0.25">
      <c r="A15" s="15">
        <f>RANK(D15,D6:D21)</f>
        <v>1</v>
      </c>
      <c r="B15" s="16" t="s">
        <v>81</v>
      </c>
      <c r="C15" s="17"/>
      <c r="D15" s="18">
        <f t="shared" si="0"/>
        <v>100</v>
      </c>
      <c r="E15" s="19" t="str">
        <f t="shared" si="1"/>
        <v xml:space="preserve"> </v>
      </c>
      <c r="F15" s="39">
        <f t="shared" si="2"/>
        <v>43.66</v>
      </c>
      <c r="G15" s="21"/>
      <c r="H15" s="40">
        <f t="shared" si="3"/>
        <v>43.66</v>
      </c>
      <c r="I15" s="40"/>
      <c r="J15" s="41"/>
      <c r="K15" s="42">
        <v>43.82</v>
      </c>
      <c r="L15" s="34">
        <f t="shared" si="4"/>
        <v>43.82</v>
      </c>
      <c r="N15" s="41"/>
      <c r="O15" s="42">
        <v>43.5</v>
      </c>
      <c r="P15" s="34">
        <f t="shared" si="5"/>
        <v>43.5</v>
      </c>
      <c r="Q15" s="34">
        <f t="shared" si="6"/>
        <v>87.32</v>
      </c>
      <c r="R15" s="34"/>
      <c r="S15" s="42"/>
      <c r="T15" s="34">
        <f t="shared" si="7"/>
        <v>43.66</v>
      </c>
      <c r="U15" s="33">
        <f t="shared" si="8"/>
        <v>0</v>
      </c>
      <c r="V15" s="34">
        <f t="shared" si="9"/>
        <v>43.66</v>
      </c>
    </row>
    <row r="16" spans="1:22" x14ac:dyDescent="0.25">
      <c r="A16" s="15">
        <f>RANK(D16,D6:D21)</f>
        <v>4</v>
      </c>
      <c r="B16" s="16" t="s">
        <v>82</v>
      </c>
      <c r="C16" s="17"/>
      <c r="D16" s="18">
        <f t="shared" si="0"/>
        <v>80.986829901687997</v>
      </c>
      <c r="E16" s="19" t="str">
        <f t="shared" si="1"/>
        <v xml:space="preserve"> </v>
      </c>
      <c r="F16" s="39">
        <f t="shared" si="2"/>
        <v>53.91</v>
      </c>
      <c r="G16" s="21"/>
      <c r="H16" s="40">
        <f t="shared" si="3"/>
        <v>53.91</v>
      </c>
      <c r="I16" s="40"/>
      <c r="J16" s="41"/>
      <c r="K16" s="42">
        <v>54.86</v>
      </c>
      <c r="L16" s="34">
        <f t="shared" si="4"/>
        <v>54.86</v>
      </c>
      <c r="N16" s="41"/>
      <c r="O16" s="42">
        <v>52.96</v>
      </c>
      <c r="P16" s="34">
        <f t="shared" si="5"/>
        <v>52.96</v>
      </c>
      <c r="Q16" s="34">
        <f t="shared" si="6"/>
        <v>107.82</v>
      </c>
      <c r="R16" s="34"/>
      <c r="S16" s="42"/>
      <c r="T16" s="34">
        <f t="shared" si="7"/>
        <v>53.91</v>
      </c>
      <c r="U16" s="33">
        <f t="shared" si="8"/>
        <v>0</v>
      </c>
      <c r="V16" s="34">
        <f t="shared" si="9"/>
        <v>53.91</v>
      </c>
    </row>
    <row r="17" spans="1:22" x14ac:dyDescent="0.25">
      <c r="A17" s="15">
        <f>RANK(D17,D6:D21)</f>
        <v>15</v>
      </c>
      <c r="B17" s="16" t="s">
        <v>83</v>
      </c>
      <c r="C17" s="17"/>
      <c r="D17" s="18">
        <f t="shared" si="0"/>
        <v>41.72201251851498</v>
      </c>
      <c r="E17" s="19">
        <f t="shared" si="1"/>
        <v>1</v>
      </c>
      <c r="F17" s="39">
        <f t="shared" si="2"/>
        <v>44.644999999999996</v>
      </c>
      <c r="G17" s="21"/>
      <c r="H17" s="40">
        <f t="shared" si="3"/>
        <v>104.645</v>
      </c>
      <c r="I17" s="40"/>
      <c r="J17" s="41">
        <v>1</v>
      </c>
      <c r="K17" s="42">
        <v>29.75</v>
      </c>
      <c r="L17" s="34">
        <f t="shared" si="4"/>
        <v>89.75</v>
      </c>
      <c r="N17" s="41">
        <v>1</v>
      </c>
      <c r="O17" s="42">
        <v>29.54</v>
      </c>
      <c r="P17" s="34">
        <f t="shared" si="5"/>
        <v>89.539999999999992</v>
      </c>
      <c r="Q17" s="34">
        <f t="shared" si="6"/>
        <v>179.29</v>
      </c>
      <c r="R17" s="34"/>
      <c r="S17" s="42">
        <v>15</v>
      </c>
      <c r="T17" s="34">
        <f t="shared" si="7"/>
        <v>104.645</v>
      </c>
      <c r="U17" s="33">
        <f t="shared" si="8"/>
        <v>1</v>
      </c>
      <c r="V17" s="34">
        <f t="shared" si="9"/>
        <v>44.644999999999996</v>
      </c>
    </row>
    <row r="18" spans="1:22" x14ac:dyDescent="0.25">
      <c r="A18" s="15">
        <f>RANK(D18,D6:D21)</f>
        <v>11</v>
      </c>
      <c r="B18" s="16" t="s">
        <v>84</v>
      </c>
      <c r="C18" s="17"/>
      <c r="D18" s="18">
        <f t="shared" si="0"/>
        <v>64.839979208435423</v>
      </c>
      <c r="E18" s="19">
        <f t="shared" si="1"/>
        <v>1</v>
      </c>
      <c r="F18" s="39">
        <f t="shared" si="2"/>
        <v>7.335000000000008</v>
      </c>
      <c r="G18" s="21"/>
      <c r="H18" s="40">
        <f t="shared" si="3"/>
        <v>67.335000000000008</v>
      </c>
      <c r="I18" s="40"/>
      <c r="J18" s="41">
        <v>1</v>
      </c>
      <c r="K18" s="42">
        <v>8.27</v>
      </c>
      <c r="L18" s="34">
        <f t="shared" si="4"/>
        <v>68.27</v>
      </c>
      <c r="N18" s="41">
        <v>1</v>
      </c>
      <c r="O18" s="42">
        <v>6.4</v>
      </c>
      <c r="P18" s="34">
        <f t="shared" si="5"/>
        <v>66.400000000000006</v>
      </c>
      <c r="Q18" s="34">
        <f t="shared" si="6"/>
        <v>134.67000000000002</v>
      </c>
      <c r="R18" s="34"/>
      <c r="S18" s="42"/>
      <c r="T18" s="34">
        <f t="shared" si="7"/>
        <v>67.335000000000008</v>
      </c>
      <c r="U18" s="33">
        <f t="shared" si="8"/>
        <v>1</v>
      </c>
      <c r="V18" s="34">
        <f t="shared" si="9"/>
        <v>7.335000000000008</v>
      </c>
    </row>
    <row r="19" spans="1:22" x14ac:dyDescent="0.25">
      <c r="A19" s="15">
        <f>RANK(D19,D6:D21)</f>
        <v>16</v>
      </c>
      <c r="B19" s="16" t="s">
        <v>85</v>
      </c>
      <c r="C19" s="17"/>
      <c r="D19" s="18">
        <f t="shared" si="0"/>
        <v>31.121248841685073</v>
      </c>
      <c r="E19" s="19">
        <f t="shared" si="1"/>
        <v>2</v>
      </c>
      <c r="F19" s="39">
        <f t="shared" si="2"/>
        <v>20.29000000000002</v>
      </c>
      <c r="G19" s="21"/>
      <c r="H19" s="40">
        <f t="shared" si="3"/>
        <v>140.29000000000002</v>
      </c>
      <c r="I19" s="40"/>
      <c r="J19" s="41">
        <v>2</v>
      </c>
      <c r="K19" s="42">
        <v>20.149999999999999</v>
      </c>
      <c r="L19" s="34">
        <f t="shared" si="4"/>
        <v>140.15</v>
      </c>
      <c r="N19" s="41">
        <v>2</v>
      </c>
      <c r="O19" s="42">
        <v>20.43</v>
      </c>
      <c r="P19" s="34">
        <f t="shared" si="5"/>
        <v>140.43</v>
      </c>
      <c r="Q19" s="34">
        <f t="shared" si="6"/>
        <v>280.58000000000004</v>
      </c>
      <c r="R19" s="34"/>
      <c r="S19" s="42"/>
      <c r="T19" s="34">
        <f t="shared" si="7"/>
        <v>140.29000000000002</v>
      </c>
      <c r="U19" s="33">
        <f t="shared" si="8"/>
        <v>2</v>
      </c>
      <c r="V19" s="34">
        <f t="shared" si="9"/>
        <v>20.29000000000002</v>
      </c>
    </row>
    <row r="20" spans="1:22" x14ac:dyDescent="0.25">
      <c r="A20" s="15">
        <f>RANK(D20,D6:D21)</f>
        <v>3</v>
      </c>
      <c r="B20" s="16" t="s">
        <v>86</v>
      </c>
      <c r="C20" s="17"/>
      <c r="D20" s="18">
        <f t="shared" si="0"/>
        <v>88.830111902339766</v>
      </c>
      <c r="E20" s="19" t="str">
        <f t="shared" si="1"/>
        <v xml:space="preserve"> </v>
      </c>
      <c r="F20" s="39">
        <f t="shared" si="2"/>
        <v>49.15</v>
      </c>
      <c r="G20" s="21"/>
      <c r="H20" s="40">
        <f t="shared" si="3"/>
        <v>49.15</v>
      </c>
      <c r="I20" s="40"/>
      <c r="J20" s="41"/>
      <c r="K20" s="42">
        <v>49.39</v>
      </c>
      <c r="L20" s="34">
        <f t="shared" si="4"/>
        <v>49.39</v>
      </c>
      <c r="N20" s="41"/>
      <c r="O20" s="42">
        <v>48.91</v>
      </c>
      <c r="P20" s="34">
        <f t="shared" si="5"/>
        <v>48.91</v>
      </c>
      <c r="Q20" s="34">
        <f t="shared" si="6"/>
        <v>98.3</v>
      </c>
      <c r="R20" s="34"/>
      <c r="S20" s="42"/>
      <c r="T20" s="34">
        <f t="shared" si="7"/>
        <v>49.15</v>
      </c>
      <c r="U20" s="33">
        <f t="shared" si="8"/>
        <v>0</v>
      </c>
      <c r="V20" s="34">
        <f t="shared" si="9"/>
        <v>49.15</v>
      </c>
    </row>
    <row r="21" spans="1:22" x14ac:dyDescent="0.25">
      <c r="A21" s="15">
        <f>RANK(D21,D6:D21)</f>
        <v>6</v>
      </c>
      <c r="B21" s="16" t="s">
        <v>87</v>
      </c>
      <c r="C21" s="17"/>
      <c r="D21" s="18">
        <f t="shared" si="0"/>
        <v>75.217503660952701</v>
      </c>
      <c r="E21" s="19" t="str">
        <f t="shared" si="1"/>
        <v xml:space="preserve"> </v>
      </c>
      <c r="F21" s="39">
        <f t="shared" si="2"/>
        <v>58.045000000000002</v>
      </c>
      <c r="G21" s="21"/>
      <c r="H21" s="40">
        <f t="shared" si="3"/>
        <v>58.045000000000002</v>
      </c>
      <c r="I21" s="40"/>
      <c r="J21" s="41"/>
      <c r="K21" s="42">
        <v>58.34</v>
      </c>
      <c r="L21" s="34">
        <f t="shared" si="4"/>
        <v>58.34</v>
      </c>
      <c r="N21" s="41"/>
      <c r="O21" s="42">
        <v>57.75</v>
      </c>
      <c r="P21" s="34">
        <f t="shared" si="5"/>
        <v>57.75</v>
      </c>
      <c r="Q21" s="34">
        <f t="shared" si="6"/>
        <v>116.09</v>
      </c>
      <c r="R21" s="34"/>
      <c r="S21" s="42"/>
      <c r="T21" s="34">
        <f t="shared" si="7"/>
        <v>58.045000000000002</v>
      </c>
      <c r="U21" s="33">
        <f t="shared" si="8"/>
        <v>0</v>
      </c>
      <c r="V21" s="34">
        <f t="shared" si="9"/>
        <v>58.045000000000002</v>
      </c>
    </row>
    <row r="22" spans="1:22" ht="14.25" customHeight="1" thickBot="1" x14ac:dyDescent="0.3">
      <c r="A22" s="15"/>
      <c r="B22" s="4" t="s">
        <v>108</v>
      </c>
      <c r="C22" s="4"/>
      <c r="D22" s="18"/>
      <c r="E22" s="19" t="str">
        <f t="shared" si="1"/>
        <v xml:space="preserve"> </v>
      </c>
      <c r="F22" s="39">
        <f t="shared" si="2"/>
        <v>54.484999999999999</v>
      </c>
      <c r="G22" s="5"/>
      <c r="H22" s="40">
        <f t="shared" si="3"/>
        <v>54.484999999999999</v>
      </c>
      <c r="I22" s="14"/>
      <c r="J22" s="33"/>
      <c r="K22" s="34">
        <v>54.59</v>
      </c>
      <c r="L22" s="34">
        <f t="shared" si="4"/>
        <v>54.59</v>
      </c>
      <c r="N22" s="33"/>
      <c r="O22" s="34">
        <v>54.38</v>
      </c>
      <c r="P22" s="34">
        <f t="shared" si="5"/>
        <v>54.38</v>
      </c>
      <c r="Q22" s="34">
        <f t="shared" si="6"/>
        <v>108.97</v>
      </c>
      <c r="R22" s="34"/>
      <c r="S22" s="36" t="s">
        <v>9</v>
      </c>
      <c r="T22" s="34">
        <f t="shared" si="7"/>
        <v>54.484999999999999</v>
      </c>
      <c r="U22" s="33">
        <f t="shared" si="8"/>
        <v>0</v>
      </c>
      <c r="V22" s="34">
        <f t="shared" si="9"/>
        <v>54.484999999999999</v>
      </c>
    </row>
    <row r="23" spans="1:22" ht="14.4" thickTop="1" thickBot="1" x14ac:dyDescent="0.3">
      <c r="B23" s="25" t="s">
        <v>5</v>
      </c>
      <c r="C23" s="26"/>
      <c r="D23" s="27"/>
      <c r="E23" s="7"/>
      <c r="F23" s="37"/>
      <c r="G23" s="9"/>
      <c r="H23" s="14">
        <f>SMALL(T25:T40,(COUNTIF(T25:T40,0)+1))</f>
        <v>36.630000000000003</v>
      </c>
      <c r="I23" s="14"/>
      <c r="J23" s="35" t="s">
        <v>21</v>
      </c>
      <c r="K23" s="34"/>
      <c r="L23" s="34" t="s">
        <v>1</v>
      </c>
      <c r="N23" s="35" t="s">
        <v>22</v>
      </c>
      <c r="O23" s="34"/>
      <c r="P23" s="34"/>
      <c r="Q23" s="34" t="s">
        <v>10</v>
      </c>
      <c r="R23" s="34"/>
      <c r="S23" s="36" t="s">
        <v>11</v>
      </c>
      <c r="T23" s="34" t="s">
        <v>12</v>
      </c>
      <c r="U23" s="33" t="s">
        <v>12</v>
      </c>
    </row>
    <row r="24" spans="1:22" ht="14.4" thickTop="1" thickBot="1" x14ac:dyDescent="0.3">
      <c r="A24" s="1" t="s">
        <v>2</v>
      </c>
      <c r="B24" s="10"/>
      <c r="C24" s="10"/>
      <c r="D24" s="44" t="s">
        <v>3</v>
      </c>
      <c r="E24" s="45" t="s">
        <v>13</v>
      </c>
      <c r="F24" s="38" t="s">
        <v>14</v>
      </c>
      <c r="G24" s="12"/>
      <c r="H24" s="5" t="s">
        <v>15</v>
      </c>
      <c r="I24" s="5"/>
      <c r="J24" s="33" t="s">
        <v>16</v>
      </c>
      <c r="K24" s="34" t="s">
        <v>17</v>
      </c>
      <c r="L24" s="34" t="s">
        <v>18</v>
      </c>
      <c r="N24" s="33" t="s">
        <v>16</v>
      </c>
      <c r="O24" s="34" t="s">
        <v>17</v>
      </c>
      <c r="P24" s="34" t="s">
        <v>18</v>
      </c>
      <c r="Q24" s="34" t="s">
        <v>18</v>
      </c>
      <c r="R24" s="34"/>
      <c r="S24" s="36" t="s">
        <v>19</v>
      </c>
      <c r="T24" s="34" t="s">
        <v>18</v>
      </c>
      <c r="U24" s="33" t="s">
        <v>20</v>
      </c>
      <c r="V24" s="1" t="s">
        <v>19</v>
      </c>
    </row>
    <row r="25" spans="1:22" ht="13.8" thickTop="1" x14ac:dyDescent="0.25">
      <c r="A25" s="15">
        <f>RANK(D25,D25:D40)</f>
        <v>7</v>
      </c>
      <c r="B25" s="16" t="s">
        <v>65</v>
      </c>
      <c r="C25" s="17"/>
      <c r="D25" s="18">
        <f t="shared" ref="D25:D40" si="10">IF(H25=0,0,($H$23/H25)*100)</f>
        <v>63.976945244956781</v>
      </c>
      <c r="E25" s="19" t="str">
        <f t="shared" ref="E25:E40" si="11">IF(U25=0," ",U25)</f>
        <v xml:space="preserve"> </v>
      </c>
      <c r="F25" s="39">
        <f t="shared" ref="F25:F40" si="12">V25</f>
        <v>57.254999999999995</v>
      </c>
      <c r="G25" s="21"/>
      <c r="H25" s="40">
        <f t="shared" ref="H25:H40" si="13">(T25)</f>
        <v>57.254999999999995</v>
      </c>
      <c r="I25" s="40"/>
      <c r="J25" s="41"/>
      <c r="K25" s="42">
        <v>57.05</v>
      </c>
      <c r="L25" s="34">
        <f t="shared" ref="L25:L40" si="14">SUM(J25*60,K25)</f>
        <v>57.05</v>
      </c>
      <c r="N25" s="41"/>
      <c r="O25" s="42">
        <v>57.46</v>
      </c>
      <c r="P25" s="34">
        <f t="shared" ref="P25:P40" si="15">SUM(N25*60,O25)</f>
        <v>57.46</v>
      </c>
      <c r="Q25" s="34">
        <f t="shared" ref="Q25:Q40" si="16">IF(P25=0,L25,SUM(L25,P25))</f>
        <v>114.50999999999999</v>
      </c>
      <c r="R25" s="34"/>
      <c r="S25" s="42"/>
      <c r="T25" s="34">
        <f t="shared" ref="T25:T40" si="17">IF(P25=0,SUM(Q25,S25),SUM(Q25/2,S25))</f>
        <v>57.254999999999995</v>
      </c>
      <c r="U25" s="33">
        <f t="shared" ref="U25:U40" si="18">QUOTIENT(T25,60)</f>
        <v>0</v>
      </c>
      <c r="V25" s="34">
        <f>SUM(T25-(U25*60))</f>
        <v>57.254999999999995</v>
      </c>
    </row>
    <row r="26" spans="1:22" x14ac:dyDescent="0.25">
      <c r="A26" s="15">
        <f>RANK(D26,D25:D40)</f>
        <v>8</v>
      </c>
      <c r="B26" s="16" t="s">
        <v>66</v>
      </c>
      <c r="C26" s="23"/>
      <c r="D26" s="18">
        <f t="shared" si="10"/>
        <v>59.147424511545296</v>
      </c>
      <c r="E26" s="19">
        <f t="shared" si="11"/>
        <v>1</v>
      </c>
      <c r="F26" s="39">
        <f t="shared" si="12"/>
        <v>1.9299999999999997</v>
      </c>
      <c r="G26" s="21"/>
      <c r="H26" s="40">
        <f t="shared" si="13"/>
        <v>61.93</v>
      </c>
      <c r="I26" s="40"/>
      <c r="J26" s="41">
        <v>1</v>
      </c>
      <c r="K26" s="42">
        <v>2.0499999999999998</v>
      </c>
      <c r="L26" s="34">
        <f t="shared" si="14"/>
        <v>62.05</v>
      </c>
      <c r="N26" s="41">
        <v>1</v>
      </c>
      <c r="O26" s="42">
        <v>1.81</v>
      </c>
      <c r="P26" s="34">
        <f t="shared" si="15"/>
        <v>61.81</v>
      </c>
      <c r="Q26" s="34">
        <f t="shared" si="16"/>
        <v>123.86</v>
      </c>
      <c r="R26" s="34"/>
      <c r="S26" s="42"/>
      <c r="T26" s="34">
        <f t="shared" si="17"/>
        <v>61.93</v>
      </c>
      <c r="U26" s="33">
        <f t="shared" si="18"/>
        <v>1</v>
      </c>
      <c r="V26" s="34">
        <f t="shared" ref="V26:V40" si="19">T26-(U26*60)</f>
        <v>1.9299999999999997</v>
      </c>
    </row>
    <row r="27" spans="1:22" x14ac:dyDescent="0.25">
      <c r="A27" s="15">
        <f>RANK(D27,D25:D40)</f>
        <v>9</v>
      </c>
      <c r="B27" s="16" t="s">
        <v>60</v>
      </c>
      <c r="C27" s="23"/>
      <c r="D27" s="18">
        <f t="shared" si="10"/>
        <v>57.176305314914543</v>
      </c>
      <c r="E27" s="19">
        <f t="shared" si="11"/>
        <v>1</v>
      </c>
      <c r="F27" s="39">
        <f t="shared" si="12"/>
        <v>4.0649999999999977</v>
      </c>
      <c r="G27" s="21"/>
      <c r="H27" s="40">
        <f t="shared" si="13"/>
        <v>64.064999999999998</v>
      </c>
      <c r="I27" s="40"/>
      <c r="J27" s="41">
        <v>1</v>
      </c>
      <c r="K27" s="42">
        <v>4.1399999999999997</v>
      </c>
      <c r="L27" s="34">
        <f t="shared" si="14"/>
        <v>64.14</v>
      </c>
      <c r="N27" s="41">
        <v>1</v>
      </c>
      <c r="O27" s="42">
        <v>3.99</v>
      </c>
      <c r="P27" s="34">
        <f t="shared" si="15"/>
        <v>63.99</v>
      </c>
      <c r="Q27" s="34">
        <f t="shared" si="16"/>
        <v>128.13</v>
      </c>
      <c r="R27" s="34"/>
      <c r="S27" s="42"/>
      <c r="T27" s="34">
        <f t="shared" si="17"/>
        <v>64.064999999999998</v>
      </c>
      <c r="U27" s="33">
        <f t="shared" si="18"/>
        <v>1</v>
      </c>
      <c r="V27" s="34">
        <f t="shared" si="19"/>
        <v>4.0649999999999977</v>
      </c>
    </row>
    <row r="28" spans="1:22" x14ac:dyDescent="0.25">
      <c r="A28" s="15">
        <f>RANK(D28,D25:D40)</f>
        <v>1</v>
      </c>
      <c r="B28" s="16" t="s">
        <v>88</v>
      </c>
      <c r="C28" s="23"/>
      <c r="D28" s="18">
        <f t="shared" si="10"/>
        <v>100</v>
      </c>
      <c r="E28" s="19" t="str">
        <f t="shared" si="11"/>
        <v xml:space="preserve"> </v>
      </c>
      <c r="F28" s="39">
        <f t="shared" si="12"/>
        <v>36.630000000000003</v>
      </c>
      <c r="G28" s="21"/>
      <c r="H28" s="40">
        <f t="shared" si="13"/>
        <v>36.630000000000003</v>
      </c>
      <c r="I28" s="40"/>
      <c r="J28" s="41"/>
      <c r="K28" s="42">
        <v>36.700000000000003</v>
      </c>
      <c r="L28" s="34">
        <f t="shared" si="14"/>
        <v>36.700000000000003</v>
      </c>
      <c r="N28" s="41"/>
      <c r="O28" s="42">
        <v>36.56</v>
      </c>
      <c r="P28" s="34">
        <f t="shared" si="15"/>
        <v>36.56</v>
      </c>
      <c r="Q28" s="34">
        <f t="shared" si="16"/>
        <v>73.260000000000005</v>
      </c>
      <c r="R28" s="34"/>
      <c r="S28" s="42"/>
      <c r="T28" s="34">
        <f t="shared" si="17"/>
        <v>36.630000000000003</v>
      </c>
      <c r="U28" s="33">
        <f t="shared" si="18"/>
        <v>0</v>
      </c>
      <c r="V28" s="34">
        <f t="shared" si="19"/>
        <v>36.630000000000003</v>
      </c>
    </row>
    <row r="29" spans="1:22" x14ac:dyDescent="0.25">
      <c r="A29" s="15">
        <f>RANK(D29,D25:D40)</f>
        <v>4</v>
      </c>
      <c r="B29" s="16" t="s">
        <v>89</v>
      </c>
      <c r="C29" s="23"/>
      <c r="D29" s="18">
        <f t="shared" si="10"/>
        <v>79.174321841564904</v>
      </c>
      <c r="E29" s="19" t="str">
        <f t="shared" si="11"/>
        <v xml:space="preserve"> </v>
      </c>
      <c r="F29" s="39">
        <f t="shared" si="12"/>
        <v>46.265000000000001</v>
      </c>
      <c r="G29" s="21"/>
      <c r="H29" s="40">
        <f t="shared" si="13"/>
        <v>46.265000000000001</v>
      </c>
      <c r="I29" s="40"/>
      <c r="J29" s="41"/>
      <c r="K29" s="42">
        <v>46.37</v>
      </c>
      <c r="L29" s="34">
        <f t="shared" si="14"/>
        <v>46.37</v>
      </c>
      <c r="N29" s="41"/>
      <c r="O29" s="42">
        <v>46.16</v>
      </c>
      <c r="P29" s="34">
        <f t="shared" si="15"/>
        <v>46.16</v>
      </c>
      <c r="Q29" s="34">
        <f t="shared" si="16"/>
        <v>92.53</v>
      </c>
      <c r="R29" s="34"/>
      <c r="S29" s="42"/>
      <c r="T29" s="34">
        <f t="shared" si="17"/>
        <v>46.265000000000001</v>
      </c>
      <c r="U29" s="33">
        <f t="shared" si="18"/>
        <v>0</v>
      </c>
      <c r="V29" s="34">
        <f t="shared" si="19"/>
        <v>46.265000000000001</v>
      </c>
    </row>
    <row r="30" spans="1:22" x14ac:dyDescent="0.25">
      <c r="A30" s="15">
        <f>RANK(D30,D25:D40)</f>
        <v>6</v>
      </c>
      <c r="B30" s="16" t="s">
        <v>90</v>
      </c>
      <c r="C30" s="23"/>
      <c r="D30" s="18">
        <f t="shared" si="10"/>
        <v>76.352266805627949</v>
      </c>
      <c r="E30" s="19" t="str">
        <f t="shared" si="11"/>
        <v xml:space="preserve"> </v>
      </c>
      <c r="F30" s="39">
        <f t="shared" si="12"/>
        <v>47.974999999999994</v>
      </c>
      <c r="G30" s="21"/>
      <c r="H30" s="40">
        <f t="shared" si="13"/>
        <v>47.974999999999994</v>
      </c>
      <c r="I30" s="40"/>
      <c r="J30" s="41"/>
      <c r="K30" s="42">
        <v>48.12</v>
      </c>
      <c r="L30" s="34">
        <f t="shared" si="14"/>
        <v>48.12</v>
      </c>
      <c r="N30" s="41"/>
      <c r="O30" s="42">
        <v>47.83</v>
      </c>
      <c r="P30" s="34">
        <f t="shared" si="15"/>
        <v>47.83</v>
      </c>
      <c r="Q30" s="34">
        <f t="shared" si="16"/>
        <v>95.949999999999989</v>
      </c>
      <c r="R30" s="34"/>
      <c r="S30" s="42"/>
      <c r="T30" s="34">
        <f t="shared" si="17"/>
        <v>47.974999999999994</v>
      </c>
      <c r="U30" s="33">
        <f t="shared" si="18"/>
        <v>0</v>
      </c>
      <c r="V30" s="34">
        <f t="shared" si="19"/>
        <v>47.974999999999994</v>
      </c>
    </row>
    <row r="31" spans="1:22" x14ac:dyDescent="0.25">
      <c r="A31" s="15">
        <f>RANK(D31,D25:D40)</f>
        <v>3</v>
      </c>
      <c r="B31" s="16" t="s">
        <v>91</v>
      </c>
      <c r="C31" s="23"/>
      <c r="D31" s="18">
        <f t="shared" si="10"/>
        <v>81.992165640738676</v>
      </c>
      <c r="E31" s="19" t="str">
        <f t="shared" si="11"/>
        <v xml:space="preserve"> </v>
      </c>
      <c r="F31" s="39">
        <f t="shared" si="12"/>
        <v>44.674999999999997</v>
      </c>
      <c r="G31" s="21"/>
      <c r="H31" s="40">
        <f t="shared" si="13"/>
        <v>44.674999999999997</v>
      </c>
      <c r="I31" s="40"/>
      <c r="J31" s="41"/>
      <c r="K31" s="42">
        <v>44.7</v>
      </c>
      <c r="L31" s="34">
        <f t="shared" si="14"/>
        <v>44.7</v>
      </c>
      <c r="N31" s="41"/>
      <c r="O31" s="42">
        <v>44.65</v>
      </c>
      <c r="P31" s="34">
        <f t="shared" si="15"/>
        <v>44.65</v>
      </c>
      <c r="Q31" s="34">
        <f t="shared" si="16"/>
        <v>89.35</v>
      </c>
      <c r="R31" s="34"/>
      <c r="S31" s="42"/>
      <c r="T31" s="34">
        <f t="shared" si="17"/>
        <v>44.674999999999997</v>
      </c>
      <c r="U31" s="33">
        <f t="shared" si="18"/>
        <v>0</v>
      </c>
      <c r="V31" s="34">
        <f t="shared" si="19"/>
        <v>44.674999999999997</v>
      </c>
    </row>
    <row r="32" spans="1:22" ht="13.5" customHeight="1" x14ac:dyDescent="0.25">
      <c r="A32" s="15">
        <f>RANK(D32,D25:D40)</f>
        <v>2</v>
      </c>
      <c r="B32" s="16" t="s">
        <v>67</v>
      </c>
      <c r="C32" s="23"/>
      <c r="D32" s="18">
        <f t="shared" si="10"/>
        <v>82.065643553265389</v>
      </c>
      <c r="E32" s="19" t="str">
        <f t="shared" si="11"/>
        <v xml:space="preserve"> </v>
      </c>
      <c r="F32" s="39">
        <f t="shared" si="12"/>
        <v>44.634999999999998</v>
      </c>
      <c r="G32" s="21"/>
      <c r="H32" s="40">
        <f t="shared" si="13"/>
        <v>44.634999999999998</v>
      </c>
      <c r="I32" s="40"/>
      <c r="J32" s="41"/>
      <c r="K32" s="42">
        <v>45.22</v>
      </c>
      <c r="L32" s="34">
        <f t="shared" si="14"/>
        <v>45.22</v>
      </c>
      <c r="N32" s="41"/>
      <c r="O32" s="42">
        <v>44.05</v>
      </c>
      <c r="P32" s="34">
        <f t="shared" si="15"/>
        <v>44.05</v>
      </c>
      <c r="Q32" s="34">
        <f t="shared" si="16"/>
        <v>89.27</v>
      </c>
      <c r="R32" s="34"/>
      <c r="S32" s="42"/>
      <c r="T32" s="34">
        <f t="shared" si="17"/>
        <v>44.634999999999998</v>
      </c>
      <c r="U32" s="33">
        <f t="shared" si="18"/>
        <v>0</v>
      </c>
      <c r="V32" s="34">
        <f t="shared" si="19"/>
        <v>44.634999999999998</v>
      </c>
    </row>
    <row r="33" spans="1:22" ht="13.5" customHeight="1" x14ac:dyDescent="0.25">
      <c r="A33" s="15">
        <f>RANK(D33,D25:D40)</f>
        <v>10</v>
      </c>
      <c r="B33" s="16" t="s">
        <v>68</v>
      </c>
      <c r="C33" s="23"/>
      <c r="D33" s="18">
        <f t="shared" si="10"/>
        <v>52.960312296681856</v>
      </c>
      <c r="E33" s="19">
        <f t="shared" si="11"/>
        <v>1</v>
      </c>
      <c r="F33" s="39">
        <f t="shared" si="12"/>
        <v>9.164999999999992</v>
      </c>
      <c r="G33" s="21"/>
      <c r="H33" s="40">
        <f t="shared" si="13"/>
        <v>69.164999999999992</v>
      </c>
      <c r="I33" s="40"/>
      <c r="J33" s="41">
        <v>1</v>
      </c>
      <c r="K33" s="42">
        <v>9.7899999999999991</v>
      </c>
      <c r="L33" s="34">
        <f t="shared" si="14"/>
        <v>69.789999999999992</v>
      </c>
      <c r="N33" s="41">
        <v>1</v>
      </c>
      <c r="O33" s="42">
        <v>8.5399999999999991</v>
      </c>
      <c r="P33" s="34">
        <f t="shared" si="15"/>
        <v>68.539999999999992</v>
      </c>
      <c r="Q33" s="34">
        <f t="shared" si="16"/>
        <v>138.32999999999998</v>
      </c>
      <c r="R33" s="34"/>
      <c r="S33" s="42"/>
      <c r="T33" s="34">
        <f t="shared" si="17"/>
        <v>69.164999999999992</v>
      </c>
      <c r="U33" s="33">
        <f t="shared" si="18"/>
        <v>1</v>
      </c>
      <c r="V33" s="34">
        <f t="shared" si="19"/>
        <v>9.164999999999992</v>
      </c>
    </row>
    <row r="34" spans="1:22" ht="13.5" customHeight="1" x14ac:dyDescent="0.25">
      <c r="A34" s="15">
        <f>RANK(D34,D25:D40)</f>
        <v>5</v>
      </c>
      <c r="B34" s="16" t="s">
        <v>92</v>
      </c>
      <c r="C34" s="23"/>
      <c r="D34" s="18">
        <f t="shared" si="10"/>
        <v>76.671899529042392</v>
      </c>
      <c r="E34" s="19" t="str">
        <f t="shared" si="11"/>
        <v xml:space="preserve"> </v>
      </c>
      <c r="F34" s="39">
        <f t="shared" si="12"/>
        <v>47.775000000000006</v>
      </c>
      <c r="G34" s="21"/>
      <c r="H34" s="40">
        <f t="shared" si="13"/>
        <v>47.775000000000006</v>
      </c>
      <c r="I34" s="40"/>
      <c r="J34" s="41"/>
      <c r="K34" s="42">
        <v>47.74</v>
      </c>
      <c r="L34" s="34">
        <f t="shared" si="14"/>
        <v>47.74</v>
      </c>
      <c r="N34" s="41"/>
      <c r="O34" s="42">
        <v>47.81</v>
      </c>
      <c r="P34" s="34">
        <f t="shared" si="15"/>
        <v>47.81</v>
      </c>
      <c r="Q34" s="34">
        <f t="shared" si="16"/>
        <v>95.550000000000011</v>
      </c>
      <c r="R34" s="34"/>
      <c r="S34" s="42"/>
      <c r="T34" s="34">
        <f t="shared" si="17"/>
        <v>47.775000000000006</v>
      </c>
      <c r="U34" s="33">
        <f t="shared" si="18"/>
        <v>0</v>
      </c>
      <c r="V34" s="34">
        <f t="shared" si="19"/>
        <v>47.775000000000006</v>
      </c>
    </row>
    <row r="35" spans="1:22" ht="13.5" customHeight="1" x14ac:dyDescent="0.25">
      <c r="A35" s="15">
        <f>RANK(D35,D25:D40)</f>
        <v>11</v>
      </c>
      <c r="B35" s="16">
        <f>'TOTAL OVERALL'!B35</f>
        <v>0</v>
      </c>
      <c r="C35" s="23"/>
      <c r="D35" s="18">
        <f t="shared" si="10"/>
        <v>0</v>
      </c>
      <c r="E35" s="19" t="str">
        <f t="shared" si="11"/>
        <v xml:space="preserve"> </v>
      </c>
      <c r="F35" s="39">
        <f t="shared" si="12"/>
        <v>0</v>
      </c>
      <c r="G35" s="21"/>
      <c r="H35" s="40">
        <f t="shared" si="13"/>
        <v>0</v>
      </c>
      <c r="I35" s="40"/>
      <c r="J35" s="41"/>
      <c r="K35" s="42"/>
      <c r="L35" s="34">
        <f t="shared" si="14"/>
        <v>0</v>
      </c>
      <c r="N35" s="41"/>
      <c r="O35" s="42"/>
      <c r="P35" s="34">
        <f t="shared" si="15"/>
        <v>0</v>
      </c>
      <c r="Q35" s="34">
        <f t="shared" si="16"/>
        <v>0</v>
      </c>
      <c r="R35" s="34"/>
      <c r="S35" s="42"/>
      <c r="T35" s="34">
        <f t="shared" si="17"/>
        <v>0</v>
      </c>
      <c r="U35" s="33">
        <f t="shared" si="18"/>
        <v>0</v>
      </c>
      <c r="V35" s="34">
        <f t="shared" si="19"/>
        <v>0</v>
      </c>
    </row>
    <row r="36" spans="1:22" ht="13.5" customHeight="1" x14ac:dyDescent="0.25">
      <c r="A36" s="15">
        <f>RANK(D36,D25:D40)</f>
        <v>11</v>
      </c>
      <c r="B36" s="16">
        <f>'TOTAL OVERALL'!B36</f>
        <v>0</v>
      </c>
      <c r="C36" s="23"/>
      <c r="D36" s="18">
        <f t="shared" si="10"/>
        <v>0</v>
      </c>
      <c r="E36" s="19" t="str">
        <f t="shared" si="11"/>
        <v xml:space="preserve"> </v>
      </c>
      <c r="F36" s="39">
        <f t="shared" si="12"/>
        <v>0</v>
      </c>
      <c r="G36" s="21"/>
      <c r="H36" s="40">
        <f t="shared" si="13"/>
        <v>0</v>
      </c>
      <c r="I36" s="40"/>
      <c r="J36" s="41"/>
      <c r="K36" s="42"/>
      <c r="L36" s="34">
        <f t="shared" si="14"/>
        <v>0</v>
      </c>
      <c r="N36" s="41"/>
      <c r="O36" s="42"/>
      <c r="P36" s="34">
        <f t="shared" si="15"/>
        <v>0</v>
      </c>
      <c r="Q36" s="34">
        <f t="shared" si="16"/>
        <v>0</v>
      </c>
      <c r="R36" s="34"/>
      <c r="S36" s="42"/>
      <c r="T36" s="34">
        <f t="shared" si="17"/>
        <v>0</v>
      </c>
      <c r="U36" s="33">
        <f t="shared" si="18"/>
        <v>0</v>
      </c>
      <c r="V36" s="34">
        <f t="shared" si="19"/>
        <v>0</v>
      </c>
    </row>
    <row r="37" spans="1:22" ht="13.5" customHeight="1" x14ac:dyDescent="0.25">
      <c r="A37" s="15">
        <f>RANK(D37,D25:D40)</f>
        <v>11</v>
      </c>
      <c r="B37" s="16">
        <f>'TOTAL OVERALL'!B37</f>
        <v>0</v>
      </c>
      <c r="C37" s="23"/>
      <c r="D37" s="18">
        <f t="shared" si="10"/>
        <v>0</v>
      </c>
      <c r="E37" s="19" t="str">
        <f t="shared" si="11"/>
        <v xml:space="preserve"> </v>
      </c>
      <c r="F37" s="39">
        <f t="shared" si="12"/>
        <v>0</v>
      </c>
      <c r="G37" s="21"/>
      <c r="H37" s="40">
        <f t="shared" si="13"/>
        <v>0</v>
      </c>
      <c r="I37" s="40"/>
      <c r="J37" s="41"/>
      <c r="K37" s="42"/>
      <c r="L37" s="34">
        <f t="shared" si="14"/>
        <v>0</v>
      </c>
      <c r="N37" s="41"/>
      <c r="O37" s="42"/>
      <c r="P37" s="34">
        <f t="shared" si="15"/>
        <v>0</v>
      </c>
      <c r="Q37" s="34">
        <f t="shared" si="16"/>
        <v>0</v>
      </c>
      <c r="R37" s="34"/>
      <c r="S37" s="42"/>
      <c r="T37" s="34">
        <f t="shared" si="17"/>
        <v>0</v>
      </c>
      <c r="U37" s="33">
        <f t="shared" si="18"/>
        <v>0</v>
      </c>
      <c r="V37" s="34">
        <f t="shared" si="19"/>
        <v>0</v>
      </c>
    </row>
    <row r="38" spans="1:22" ht="13.5" customHeight="1" x14ac:dyDescent="0.25">
      <c r="A38" s="15">
        <f>RANK(D38,D25:D40)</f>
        <v>11</v>
      </c>
      <c r="B38" s="16">
        <f>'TOTAL OVERALL'!B38</f>
        <v>0</v>
      </c>
      <c r="C38" s="23"/>
      <c r="D38" s="18">
        <f t="shared" si="10"/>
        <v>0</v>
      </c>
      <c r="E38" s="19" t="str">
        <f t="shared" si="11"/>
        <v xml:space="preserve"> </v>
      </c>
      <c r="F38" s="39">
        <f t="shared" si="12"/>
        <v>0</v>
      </c>
      <c r="G38" s="21"/>
      <c r="H38" s="40">
        <f t="shared" si="13"/>
        <v>0</v>
      </c>
      <c r="I38" s="40"/>
      <c r="J38" s="41"/>
      <c r="K38" s="42"/>
      <c r="L38" s="34">
        <f t="shared" si="14"/>
        <v>0</v>
      </c>
      <c r="N38" s="41"/>
      <c r="O38" s="42"/>
      <c r="P38" s="34">
        <f t="shared" si="15"/>
        <v>0</v>
      </c>
      <c r="Q38" s="34">
        <f t="shared" si="16"/>
        <v>0</v>
      </c>
      <c r="R38" s="34"/>
      <c r="S38" s="42"/>
      <c r="T38" s="34">
        <f t="shared" si="17"/>
        <v>0</v>
      </c>
      <c r="U38" s="33">
        <f t="shared" si="18"/>
        <v>0</v>
      </c>
      <c r="V38" s="34">
        <f t="shared" si="19"/>
        <v>0</v>
      </c>
    </row>
    <row r="39" spans="1:22" ht="14.25" customHeight="1" x14ac:dyDescent="0.25">
      <c r="A39" s="15">
        <f>RANK(D39,D25:D40)</f>
        <v>11</v>
      </c>
      <c r="B39" s="16">
        <f>'TOTAL OVERALL'!B39</f>
        <v>0</v>
      </c>
      <c r="C39" s="23"/>
      <c r="D39" s="18">
        <f t="shared" si="10"/>
        <v>0</v>
      </c>
      <c r="E39" s="19" t="str">
        <f t="shared" si="11"/>
        <v xml:space="preserve"> </v>
      </c>
      <c r="F39" s="39">
        <f t="shared" si="12"/>
        <v>0</v>
      </c>
      <c r="G39" s="21"/>
      <c r="H39" s="40">
        <f t="shared" si="13"/>
        <v>0</v>
      </c>
      <c r="I39" s="40"/>
      <c r="J39" s="41"/>
      <c r="K39" s="42"/>
      <c r="L39" s="34">
        <f t="shared" si="14"/>
        <v>0</v>
      </c>
      <c r="N39" s="41"/>
      <c r="O39" s="42"/>
      <c r="P39" s="34">
        <f t="shared" si="15"/>
        <v>0</v>
      </c>
      <c r="Q39" s="34">
        <f t="shared" si="16"/>
        <v>0</v>
      </c>
      <c r="R39" s="34"/>
      <c r="S39" s="42"/>
      <c r="T39" s="34">
        <f t="shared" si="17"/>
        <v>0</v>
      </c>
      <c r="U39" s="33">
        <f t="shared" si="18"/>
        <v>0</v>
      </c>
      <c r="V39" s="34">
        <f t="shared" si="19"/>
        <v>0</v>
      </c>
    </row>
    <row r="40" spans="1:22" ht="14.25" customHeight="1" x14ac:dyDescent="0.25">
      <c r="A40" s="15">
        <f>RANK(D40,D25:D40)</f>
        <v>11</v>
      </c>
      <c r="B40" s="16">
        <f>'TOTAL OVERALL'!B40</f>
        <v>0</v>
      </c>
      <c r="C40" s="23"/>
      <c r="D40" s="18">
        <f t="shared" si="10"/>
        <v>0</v>
      </c>
      <c r="E40" s="19" t="str">
        <f t="shared" si="11"/>
        <v xml:space="preserve"> </v>
      </c>
      <c r="F40" s="39">
        <f t="shared" si="12"/>
        <v>0</v>
      </c>
      <c r="G40" s="21"/>
      <c r="H40" s="40">
        <f t="shared" si="13"/>
        <v>0</v>
      </c>
      <c r="I40" s="40"/>
      <c r="J40" s="41"/>
      <c r="K40" s="42"/>
      <c r="L40" s="34">
        <f t="shared" si="14"/>
        <v>0</v>
      </c>
      <c r="N40" s="41"/>
      <c r="O40" s="42"/>
      <c r="P40" s="34">
        <f t="shared" si="15"/>
        <v>0</v>
      </c>
      <c r="Q40" s="34">
        <f t="shared" si="16"/>
        <v>0</v>
      </c>
      <c r="R40" s="34"/>
      <c r="S40" s="42"/>
      <c r="T40" s="34">
        <f t="shared" si="17"/>
        <v>0</v>
      </c>
      <c r="U40" s="33">
        <f t="shared" si="18"/>
        <v>0</v>
      </c>
      <c r="V40" s="34">
        <f t="shared" si="19"/>
        <v>0</v>
      </c>
    </row>
    <row r="41" spans="1:22" ht="13.8" thickBot="1" x14ac:dyDescent="0.3">
      <c r="B41" s="16"/>
      <c r="C41" s="4"/>
      <c r="D41" s="24"/>
      <c r="E41" s="43"/>
      <c r="F41" s="5"/>
      <c r="G41" s="5"/>
      <c r="H41" s="14"/>
      <c r="I41" s="14"/>
      <c r="J41" s="33"/>
      <c r="K41" s="34"/>
      <c r="L41" s="34"/>
      <c r="N41" s="33"/>
      <c r="O41" s="34"/>
      <c r="P41" s="34"/>
      <c r="Q41" s="34"/>
      <c r="R41" s="34"/>
      <c r="S41" s="36" t="s">
        <v>9</v>
      </c>
      <c r="T41" s="34"/>
      <c r="U41" s="33"/>
    </row>
    <row r="42" spans="1:22" ht="14.4" thickTop="1" thickBot="1" x14ac:dyDescent="0.3">
      <c r="B42" s="25" t="s">
        <v>6</v>
      </c>
      <c r="C42" s="26"/>
      <c r="D42" s="27" t="s">
        <v>1</v>
      </c>
      <c r="E42" s="7"/>
      <c r="F42" s="37"/>
      <c r="G42" s="9"/>
      <c r="H42" s="14">
        <f>SMALL(T44:T51,(COUNTIF(T44:T51,0)+1))</f>
        <v>37.414999999999999</v>
      </c>
      <c r="I42" s="14"/>
      <c r="J42" s="35" t="s">
        <v>21</v>
      </c>
      <c r="K42" s="34"/>
      <c r="L42" s="34" t="s">
        <v>1</v>
      </c>
      <c r="N42" s="35" t="s">
        <v>22</v>
      </c>
      <c r="O42" s="34"/>
      <c r="P42" s="34"/>
      <c r="Q42" s="34" t="s">
        <v>10</v>
      </c>
      <c r="R42" s="34"/>
      <c r="S42" s="36" t="s">
        <v>11</v>
      </c>
      <c r="T42" s="34" t="s">
        <v>12</v>
      </c>
      <c r="U42" s="33" t="s">
        <v>12</v>
      </c>
    </row>
    <row r="43" spans="1:22" ht="14.4" thickTop="1" thickBot="1" x14ac:dyDescent="0.3">
      <c r="A43" s="1" t="s">
        <v>2</v>
      </c>
      <c r="B43" s="10"/>
      <c r="C43" s="10"/>
      <c r="D43" s="44" t="s">
        <v>3</v>
      </c>
      <c r="E43" s="45" t="s">
        <v>13</v>
      </c>
      <c r="F43" s="38" t="s">
        <v>14</v>
      </c>
      <c r="G43" s="12"/>
      <c r="H43" s="5" t="s">
        <v>15</v>
      </c>
      <c r="I43" s="5"/>
      <c r="J43" s="33" t="s">
        <v>16</v>
      </c>
      <c r="K43" s="34" t="s">
        <v>17</v>
      </c>
      <c r="L43" s="34" t="s">
        <v>18</v>
      </c>
      <c r="N43" s="33" t="s">
        <v>16</v>
      </c>
      <c r="O43" s="34" t="s">
        <v>17</v>
      </c>
      <c r="P43" s="34" t="s">
        <v>18</v>
      </c>
      <c r="Q43" s="34" t="s">
        <v>18</v>
      </c>
      <c r="R43" s="34"/>
      <c r="S43" s="36" t="s">
        <v>19</v>
      </c>
      <c r="T43" s="34" t="s">
        <v>18</v>
      </c>
      <c r="U43" s="33" t="s">
        <v>20</v>
      </c>
      <c r="V43" s="1" t="s">
        <v>19</v>
      </c>
    </row>
    <row r="44" spans="1:22" ht="13.8" thickTop="1" x14ac:dyDescent="0.25">
      <c r="A44" s="15">
        <f>RANK(D44,D44:D51)</f>
        <v>3</v>
      </c>
      <c r="B44" s="16" t="s">
        <v>59</v>
      </c>
      <c r="C44" s="17"/>
      <c r="D44" s="18">
        <f t="shared" ref="D44:D51" si="20">IF(H44=0,0,($H$42/H44)*100)</f>
        <v>72.348448225853218</v>
      </c>
      <c r="E44" s="19" t="str">
        <f t="shared" ref="E44:E51" si="21">IF(U44=0," ",U44)</f>
        <v xml:space="preserve"> </v>
      </c>
      <c r="F44" s="39">
        <f t="shared" ref="F44:F51" si="22">V44</f>
        <v>51.715000000000003</v>
      </c>
      <c r="G44" s="21"/>
      <c r="H44" s="40">
        <f t="shared" ref="H44:H51" si="23">(T44)</f>
        <v>51.715000000000003</v>
      </c>
      <c r="I44" s="40"/>
      <c r="J44" s="41"/>
      <c r="K44" s="42">
        <v>51.09</v>
      </c>
      <c r="L44" s="34">
        <f t="shared" ref="L44:L51" si="24">SUM(J44*60,K44)</f>
        <v>51.09</v>
      </c>
      <c r="N44" s="41"/>
      <c r="O44" s="42">
        <v>52.34</v>
      </c>
      <c r="P44" s="34">
        <f t="shared" ref="P44:P51" si="25">SUM(N44*60,O44)</f>
        <v>52.34</v>
      </c>
      <c r="Q44" s="34">
        <f t="shared" ref="Q44:Q51" si="26">IF(P44=0,L44,SUM(L44,P44))</f>
        <v>103.43</v>
      </c>
      <c r="R44" s="34"/>
      <c r="S44" s="42"/>
      <c r="T44" s="34">
        <f t="shared" ref="T44:T51" si="27">IF(P44=0,SUM(Q44,S44),SUM(Q44/2,S44))</f>
        <v>51.715000000000003</v>
      </c>
      <c r="U44" s="33">
        <f t="shared" ref="U44:U51" si="28">QUOTIENT(T44,60)</f>
        <v>0</v>
      </c>
      <c r="V44" s="34">
        <f>SUM(T44-(U44*60))</f>
        <v>51.715000000000003</v>
      </c>
    </row>
    <row r="45" spans="1:22" x14ac:dyDescent="0.25">
      <c r="A45" s="15">
        <f>RANK(D45,D44:D51)</f>
        <v>5</v>
      </c>
      <c r="B45" s="16" t="s">
        <v>93</v>
      </c>
      <c r="C45" s="23"/>
      <c r="D45" s="18">
        <f t="shared" si="20"/>
        <v>51.649641082274989</v>
      </c>
      <c r="E45" s="19">
        <f t="shared" si="21"/>
        <v>1</v>
      </c>
      <c r="F45" s="39">
        <f t="shared" si="22"/>
        <v>12.439999999999998</v>
      </c>
      <c r="G45" s="21"/>
      <c r="H45" s="40">
        <f t="shared" si="23"/>
        <v>72.44</v>
      </c>
      <c r="I45" s="40"/>
      <c r="J45" s="41">
        <v>1</v>
      </c>
      <c r="K45" s="42">
        <v>12.62</v>
      </c>
      <c r="L45" s="34">
        <f t="shared" si="24"/>
        <v>72.62</v>
      </c>
      <c r="N45" s="41">
        <v>1</v>
      </c>
      <c r="O45" s="42">
        <v>12.26</v>
      </c>
      <c r="P45" s="34">
        <f t="shared" si="25"/>
        <v>72.260000000000005</v>
      </c>
      <c r="Q45" s="34">
        <f t="shared" si="26"/>
        <v>144.88</v>
      </c>
      <c r="R45" s="34"/>
      <c r="S45" s="42"/>
      <c r="T45" s="34">
        <f t="shared" si="27"/>
        <v>72.44</v>
      </c>
      <c r="U45" s="33">
        <f t="shared" si="28"/>
        <v>1</v>
      </c>
      <c r="V45" s="34">
        <f t="shared" ref="V45:V51" si="29">T45-(U45*60)</f>
        <v>12.439999999999998</v>
      </c>
    </row>
    <row r="46" spans="1:22" x14ac:dyDescent="0.25">
      <c r="A46" s="15">
        <f>RANK(D46,D44:D51)</f>
        <v>1</v>
      </c>
      <c r="B46" s="16" t="s">
        <v>60</v>
      </c>
      <c r="C46" s="23"/>
      <c r="D46" s="18">
        <f t="shared" si="20"/>
        <v>100</v>
      </c>
      <c r="E46" s="19" t="str">
        <f t="shared" si="21"/>
        <v xml:space="preserve"> </v>
      </c>
      <c r="F46" s="39">
        <f t="shared" si="22"/>
        <v>37.414999999999999</v>
      </c>
      <c r="G46" s="21"/>
      <c r="H46" s="40">
        <f t="shared" si="23"/>
        <v>37.414999999999999</v>
      </c>
      <c r="I46" s="40"/>
      <c r="J46" s="41"/>
      <c r="K46" s="42">
        <v>37.67</v>
      </c>
      <c r="L46" s="34">
        <f t="shared" si="24"/>
        <v>37.67</v>
      </c>
      <c r="N46" s="41"/>
      <c r="O46" s="42">
        <v>37.159999999999997</v>
      </c>
      <c r="P46" s="34">
        <f t="shared" si="25"/>
        <v>37.159999999999997</v>
      </c>
      <c r="Q46" s="34">
        <f t="shared" si="26"/>
        <v>74.83</v>
      </c>
      <c r="R46" s="34"/>
      <c r="S46" s="42"/>
      <c r="T46" s="34">
        <f t="shared" si="27"/>
        <v>37.414999999999999</v>
      </c>
      <c r="U46" s="33">
        <f t="shared" si="28"/>
        <v>0</v>
      </c>
      <c r="V46" s="34">
        <f t="shared" si="29"/>
        <v>37.414999999999999</v>
      </c>
    </row>
    <row r="47" spans="1:22" x14ac:dyDescent="0.25">
      <c r="A47" s="15">
        <f>RANK(D47,D44:D51)</f>
        <v>8</v>
      </c>
      <c r="B47" s="16" t="s">
        <v>61</v>
      </c>
      <c r="C47" s="23"/>
      <c r="D47" s="18">
        <f t="shared" si="20"/>
        <v>43.279352226720647</v>
      </c>
      <c r="E47" s="19">
        <f t="shared" si="21"/>
        <v>1</v>
      </c>
      <c r="F47" s="39">
        <f t="shared" si="22"/>
        <v>26.450000000000003</v>
      </c>
      <c r="G47" s="21"/>
      <c r="H47" s="40">
        <f t="shared" si="23"/>
        <v>86.45</v>
      </c>
      <c r="I47" s="40"/>
      <c r="J47" s="41">
        <v>1</v>
      </c>
      <c r="K47" s="42">
        <v>26.5</v>
      </c>
      <c r="L47" s="34">
        <f t="shared" si="24"/>
        <v>86.5</v>
      </c>
      <c r="N47" s="41">
        <v>1</v>
      </c>
      <c r="O47" s="42">
        <v>26.4</v>
      </c>
      <c r="P47" s="34">
        <f t="shared" si="25"/>
        <v>86.4</v>
      </c>
      <c r="Q47" s="34">
        <f t="shared" si="26"/>
        <v>172.9</v>
      </c>
      <c r="R47" s="34"/>
      <c r="S47" s="42"/>
      <c r="T47" s="34">
        <f t="shared" si="27"/>
        <v>86.45</v>
      </c>
      <c r="U47" s="33">
        <f t="shared" si="28"/>
        <v>1</v>
      </c>
      <c r="V47" s="34">
        <f t="shared" si="29"/>
        <v>26.450000000000003</v>
      </c>
    </row>
    <row r="48" spans="1:22" x14ac:dyDescent="0.25">
      <c r="A48" s="15">
        <f>RANK(D48,D44:D51)</f>
        <v>7</v>
      </c>
      <c r="B48" s="16" t="s">
        <v>94</v>
      </c>
      <c r="C48" s="23"/>
      <c r="D48" s="18">
        <f t="shared" si="20"/>
        <v>47.580593883130931</v>
      </c>
      <c r="E48" s="19">
        <f t="shared" si="21"/>
        <v>1</v>
      </c>
      <c r="F48" s="39">
        <f t="shared" si="22"/>
        <v>18.634999999999991</v>
      </c>
      <c r="G48" s="21"/>
      <c r="H48" s="40">
        <f t="shared" si="23"/>
        <v>78.634999999999991</v>
      </c>
      <c r="I48" s="40"/>
      <c r="J48" s="41">
        <v>1</v>
      </c>
      <c r="K48" s="42">
        <v>18.690000000000001</v>
      </c>
      <c r="L48" s="34">
        <f t="shared" si="24"/>
        <v>78.69</v>
      </c>
      <c r="N48" s="41">
        <v>1</v>
      </c>
      <c r="O48" s="42">
        <v>18.579999999999998</v>
      </c>
      <c r="P48" s="34">
        <f t="shared" si="25"/>
        <v>78.58</v>
      </c>
      <c r="Q48" s="34">
        <f t="shared" si="26"/>
        <v>157.26999999999998</v>
      </c>
      <c r="R48" s="34"/>
      <c r="S48" s="42"/>
      <c r="T48" s="34">
        <f t="shared" si="27"/>
        <v>78.634999999999991</v>
      </c>
      <c r="U48" s="33">
        <f t="shared" si="28"/>
        <v>1</v>
      </c>
      <c r="V48" s="34">
        <f t="shared" si="29"/>
        <v>18.634999999999991</v>
      </c>
    </row>
    <row r="49" spans="1:22" x14ac:dyDescent="0.25">
      <c r="A49" s="15">
        <f>RANK(D49,D44:D51)</f>
        <v>4</v>
      </c>
      <c r="B49" s="16" t="s">
        <v>95</v>
      </c>
      <c r="C49" s="23"/>
      <c r="D49" s="18">
        <f t="shared" si="20"/>
        <v>72.313490529570927</v>
      </c>
      <c r="E49" s="19" t="str">
        <f t="shared" si="21"/>
        <v xml:space="preserve"> </v>
      </c>
      <c r="F49" s="39">
        <f t="shared" si="22"/>
        <v>51.74</v>
      </c>
      <c r="G49" s="21"/>
      <c r="H49" s="40">
        <f t="shared" si="23"/>
        <v>51.74</v>
      </c>
      <c r="I49" s="40"/>
      <c r="J49" s="41"/>
      <c r="K49" s="42">
        <v>52.06</v>
      </c>
      <c r="L49" s="34">
        <f t="shared" si="24"/>
        <v>52.06</v>
      </c>
      <c r="N49" s="41"/>
      <c r="O49" s="42">
        <v>51.42</v>
      </c>
      <c r="P49" s="34">
        <f t="shared" si="25"/>
        <v>51.42</v>
      </c>
      <c r="Q49" s="34">
        <f t="shared" si="26"/>
        <v>103.48</v>
      </c>
      <c r="R49" s="34"/>
      <c r="S49" s="42"/>
      <c r="T49" s="34">
        <f t="shared" si="27"/>
        <v>51.74</v>
      </c>
      <c r="U49" s="33">
        <f t="shared" si="28"/>
        <v>0</v>
      </c>
      <c r="V49" s="34">
        <f t="shared" si="29"/>
        <v>51.74</v>
      </c>
    </row>
    <row r="50" spans="1:22" x14ac:dyDescent="0.25">
      <c r="A50" s="15">
        <f>RANK(D50,D44:D51)</f>
        <v>6</v>
      </c>
      <c r="B50" s="16" t="s">
        <v>96</v>
      </c>
      <c r="C50" s="23"/>
      <c r="D50" s="18">
        <f t="shared" si="20"/>
        <v>49.936603269936604</v>
      </c>
      <c r="E50" s="19">
        <f t="shared" si="21"/>
        <v>1</v>
      </c>
      <c r="F50" s="39">
        <f t="shared" si="22"/>
        <v>14.924999999999997</v>
      </c>
      <c r="G50" s="21"/>
      <c r="H50" s="40">
        <f t="shared" si="23"/>
        <v>74.924999999999997</v>
      </c>
      <c r="I50" s="40"/>
      <c r="J50" s="41">
        <v>1</v>
      </c>
      <c r="K50" s="42">
        <v>15.07</v>
      </c>
      <c r="L50" s="34">
        <f t="shared" si="24"/>
        <v>75.069999999999993</v>
      </c>
      <c r="N50" s="41">
        <v>1</v>
      </c>
      <c r="O50" s="42">
        <v>14.78</v>
      </c>
      <c r="P50" s="34">
        <f t="shared" si="25"/>
        <v>74.78</v>
      </c>
      <c r="Q50" s="34">
        <f t="shared" si="26"/>
        <v>149.85</v>
      </c>
      <c r="R50" s="34"/>
      <c r="S50" s="42"/>
      <c r="T50" s="34">
        <f t="shared" si="27"/>
        <v>74.924999999999997</v>
      </c>
      <c r="U50" s="33">
        <f t="shared" si="28"/>
        <v>1</v>
      </c>
      <c r="V50" s="34">
        <f t="shared" si="29"/>
        <v>14.924999999999997</v>
      </c>
    </row>
    <row r="51" spans="1:22" x14ac:dyDescent="0.25">
      <c r="A51" s="15">
        <f>RANK(D51,D44:D51)</f>
        <v>2</v>
      </c>
      <c r="B51" s="16" t="s">
        <v>92</v>
      </c>
      <c r="C51" s="23"/>
      <c r="D51" s="18">
        <f t="shared" si="20"/>
        <v>77.136377693021345</v>
      </c>
      <c r="E51" s="19" t="str">
        <f t="shared" si="21"/>
        <v xml:space="preserve"> </v>
      </c>
      <c r="F51" s="39">
        <f t="shared" si="22"/>
        <v>48.504999999999995</v>
      </c>
      <c r="G51" s="21"/>
      <c r="H51" s="40">
        <f t="shared" si="23"/>
        <v>48.504999999999995</v>
      </c>
      <c r="I51" s="40"/>
      <c r="J51" s="41"/>
      <c r="K51" s="42">
        <v>48.72</v>
      </c>
      <c r="L51" s="34">
        <f t="shared" si="24"/>
        <v>48.72</v>
      </c>
      <c r="N51" s="41"/>
      <c r="O51" s="42">
        <v>48.29</v>
      </c>
      <c r="P51" s="34">
        <f t="shared" si="25"/>
        <v>48.29</v>
      </c>
      <c r="Q51" s="34">
        <f t="shared" si="26"/>
        <v>97.009999999999991</v>
      </c>
      <c r="R51" s="34"/>
      <c r="S51" s="42"/>
      <c r="T51" s="34">
        <f t="shared" si="27"/>
        <v>48.504999999999995</v>
      </c>
      <c r="U51" s="33">
        <f t="shared" si="28"/>
        <v>0</v>
      </c>
      <c r="V51" s="34">
        <f t="shared" si="29"/>
        <v>48.504999999999995</v>
      </c>
    </row>
  </sheetData>
  <pageMargins left="0.74791666666666667" right="0.74791666666666667" top="0.98402777777777772" bottom="0.98402777777777772" header="0.51180555555555551" footer="0.51180555555555551"/>
  <pageSetup scale="72" firstPageNumber="0" orientation="landscape" horizontalDpi="300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V51"/>
  <sheetViews>
    <sheetView topLeftCell="A2" workbookViewId="0">
      <selection activeCell="O52" sqref="O52"/>
    </sheetView>
  </sheetViews>
  <sheetFormatPr defaultColWidth="9" defaultRowHeight="13.2" x14ac:dyDescent="0.25"/>
  <cols>
    <col min="1" max="4" width="9" style="1"/>
    <col min="5" max="5" width="7.33203125" style="1" customWidth="1"/>
    <col min="6" max="6" width="8.44140625" style="1" customWidth="1"/>
    <col min="7" max="7" width="2.6640625" style="1" hidden="1" customWidth="1"/>
    <col min="8" max="8" width="9.6640625" style="1" customWidth="1"/>
    <col min="9" max="9" width="2.6640625" style="1" hidden="1" customWidth="1"/>
    <col min="10" max="10" width="5.6640625" style="1" customWidth="1"/>
    <col min="11" max="11" width="7.6640625" style="1" customWidth="1"/>
    <col min="12" max="12" width="10" style="1" customWidth="1"/>
    <col min="13" max="13" width="2.6640625" style="1" hidden="1" customWidth="1"/>
    <col min="14" max="14" width="5.6640625" style="1" customWidth="1"/>
    <col min="15" max="15" width="7.6640625" style="1" customWidth="1"/>
    <col min="16" max="16" width="8.6640625" style="1" customWidth="1"/>
    <col min="17" max="17" width="9.6640625" style="1" customWidth="1"/>
    <col min="18" max="18" width="2.6640625" style="1" hidden="1" customWidth="1"/>
    <col min="19" max="19" width="9.109375" style="1" customWidth="1"/>
    <col min="20" max="20" width="8.109375" style="1" customWidth="1"/>
    <col min="21" max="16384" width="9" style="1"/>
  </cols>
  <sheetData>
    <row r="1" spans="1:22" x14ac:dyDescent="0.25">
      <c r="B1" s="2" t="s">
        <v>32</v>
      </c>
      <c r="H1" s="3"/>
      <c r="L1" s="3"/>
      <c r="P1" s="3"/>
      <c r="Q1" s="3"/>
      <c r="T1" s="3"/>
    </row>
    <row r="2" spans="1:22" x14ac:dyDescent="0.25">
      <c r="J2" s="33"/>
      <c r="K2" s="34"/>
      <c r="L2" s="34"/>
      <c r="N2" s="33"/>
      <c r="O2" s="34"/>
      <c r="P2" s="34"/>
      <c r="Q2" s="34"/>
      <c r="R2" s="34"/>
      <c r="S2" s="34"/>
      <c r="T2" s="34"/>
      <c r="U2" s="33"/>
    </row>
    <row r="3" spans="1:22" ht="13.5" customHeight="1" x14ac:dyDescent="0.25">
      <c r="B3" s="4"/>
      <c r="C3" s="4"/>
      <c r="D3" s="4"/>
      <c r="E3" s="5"/>
      <c r="F3" s="5"/>
      <c r="G3" s="5"/>
      <c r="H3" s="14"/>
      <c r="I3" s="14"/>
      <c r="J3" s="35" t="s">
        <v>8</v>
      </c>
      <c r="K3" s="34"/>
      <c r="L3" s="34"/>
      <c r="N3" s="35" t="s">
        <v>8</v>
      </c>
      <c r="O3" s="34"/>
      <c r="P3" s="34"/>
      <c r="Q3" s="34"/>
      <c r="R3" s="34"/>
      <c r="S3" s="36" t="s">
        <v>9</v>
      </c>
      <c r="T3" s="34"/>
      <c r="U3" s="33"/>
    </row>
    <row r="4" spans="1:22" ht="14.25" customHeight="1" x14ac:dyDescent="0.25">
      <c r="B4" s="6" t="s">
        <v>0</v>
      </c>
      <c r="C4" s="6"/>
      <c r="D4" s="32"/>
      <c r="E4" s="7"/>
      <c r="F4" s="37"/>
      <c r="G4" s="9"/>
      <c r="H4" s="14">
        <f>SMALL(T6:T21,(COUNTIF(T6:T21,0)+1))</f>
        <v>42.655000000000001</v>
      </c>
      <c r="I4" s="14"/>
      <c r="J4" s="35">
        <v>1</v>
      </c>
      <c r="K4" s="34"/>
      <c r="L4" s="34" t="s">
        <v>1</v>
      </c>
      <c r="N4" s="35">
        <v>2</v>
      </c>
      <c r="O4" s="34"/>
      <c r="P4" s="34"/>
      <c r="Q4" s="34" t="s">
        <v>10</v>
      </c>
      <c r="R4" s="34"/>
      <c r="S4" s="36" t="s">
        <v>11</v>
      </c>
      <c r="T4" s="34" t="s">
        <v>12</v>
      </c>
      <c r="U4" s="35" t="s">
        <v>12</v>
      </c>
    </row>
    <row r="5" spans="1:22" x14ac:dyDescent="0.25">
      <c r="A5" s="1" t="s">
        <v>2</v>
      </c>
      <c r="B5" s="10"/>
      <c r="C5" s="10"/>
      <c r="D5" s="10" t="s">
        <v>3</v>
      </c>
      <c r="E5" s="10" t="s">
        <v>13</v>
      </c>
      <c r="F5" s="38" t="s">
        <v>14</v>
      </c>
      <c r="G5" s="12"/>
      <c r="H5" s="5" t="s">
        <v>15</v>
      </c>
      <c r="I5" s="5"/>
      <c r="J5" s="33" t="s">
        <v>16</v>
      </c>
      <c r="K5" s="34" t="s">
        <v>17</v>
      </c>
      <c r="L5" s="34" t="s">
        <v>18</v>
      </c>
      <c r="N5" s="33" t="s">
        <v>16</v>
      </c>
      <c r="O5" s="34" t="s">
        <v>17</v>
      </c>
      <c r="P5" s="34" t="s">
        <v>18</v>
      </c>
      <c r="Q5" s="34" t="s">
        <v>18</v>
      </c>
      <c r="R5" s="34"/>
      <c r="S5" s="36" t="s">
        <v>19</v>
      </c>
      <c r="T5" s="34" t="s">
        <v>18</v>
      </c>
      <c r="U5" s="33" t="s">
        <v>20</v>
      </c>
      <c r="V5" s="1" t="s">
        <v>19</v>
      </c>
    </row>
    <row r="6" spans="1:22" x14ac:dyDescent="0.25">
      <c r="A6" s="15">
        <f>RANK(D6,D6:D21)</f>
        <v>15</v>
      </c>
      <c r="B6" s="16" t="str">
        <f ca="1">'TOTAL OVERALL'!B6</f>
        <v>Alfred 1</v>
      </c>
      <c r="C6" s="17"/>
      <c r="D6" s="18">
        <f t="shared" ref="D6:D22" si="0">IF(H6=0,0,($H$4/H6)*100)</f>
        <v>29.832843754371236</v>
      </c>
      <c r="E6" s="19">
        <f t="shared" ref="E6:E22" si="1">IF(U6=0," ",U6)</f>
        <v>2</v>
      </c>
      <c r="F6" s="39">
        <f t="shared" ref="F6:F22" si="2">V6</f>
        <v>22.980000000000018</v>
      </c>
      <c r="G6" s="21"/>
      <c r="H6" s="40">
        <f t="shared" ref="H6:H22" si="3">(T6)</f>
        <v>142.98000000000002</v>
      </c>
      <c r="I6" s="40"/>
      <c r="J6" s="41">
        <v>2</v>
      </c>
      <c r="K6" s="42">
        <v>23.17</v>
      </c>
      <c r="L6" s="34">
        <f t="shared" ref="L6:L22" si="4">SUM(J6*60,K6)</f>
        <v>143.17000000000002</v>
      </c>
      <c r="N6" s="41">
        <v>2</v>
      </c>
      <c r="O6" s="42">
        <v>22.79</v>
      </c>
      <c r="P6" s="34">
        <f t="shared" ref="P6:P22" si="5">SUM(N6*60,O6)</f>
        <v>142.79</v>
      </c>
      <c r="Q6" s="34">
        <f t="shared" ref="Q6:Q22" si="6">IF(P6=0,L6,SUM(L6,P6))</f>
        <v>285.96000000000004</v>
      </c>
      <c r="R6" s="34"/>
      <c r="S6" s="42"/>
      <c r="T6" s="34">
        <f t="shared" ref="T6:T22" si="7">IF(P6=0,SUM(Q6,S6),SUM(Q6/2,S6))</f>
        <v>142.98000000000002</v>
      </c>
      <c r="U6" s="33">
        <f t="shared" ref="U6:U22" si="8">QUOTIENT(T6,60)</f>
        <v>2</v>
      </c>
      <c r="V6" s="34">
        <f>SUM(T6-(U6*60))</f>
        <v>22.980000000000018</v>
      </c>
    </row>
    <row r="7" spans="1:22" x14ac:dyDescent="0.25">
      <c r="A7" s="15">
        <f>RANK(D7,D6:D21)</f>
        <v>4</v>
      </c>
      <c r="B7" s="16" t="s">
        <v>73</v>
      </c>
      <c r="C7" s="17"/>
      <c r="D7" s="18">
        <f t="shared" si="0"/>
        <v>61.316754114856607</v>
      </c>
      <c r="E7" s="19">
        <f t="shared" si="1"/>
        <v>1</v>
      </c>
      <c r="F7" s="39">
        <f t="shared" si="2"/>
        <v>9.5649999999999977</v>
      </c>
      <c r="G7" s="21"/>
      <c r="H7" s="40">
        <f t="shared" si="3"/>
        <v>69.564999999999998</v>
      </c>
      <c r="I7" s="40"/>
      <c r="J7" s="41">
        <v>1</v>
      </c>
      <c r="K7" s="42">
        <v>9.5399999999999991</v>
      </c>
      <c r="L7" s="34">
        <f t="shared" si="4"/>
        <v>69.539999999999992</v>
      </c>
      <c r="N7" s="41">
        <v>1</v>
      </c>
      <c r="O7" s="42">
        <v>9.59</v>
      </c>
      <c r="P7" s="34">
        <f t="shared" si="5"/>
        <v>69.59</v>
      </c>
      <c r="Q7" s="34">
        <f t="shared" si="6"/>
        <v>139.13</v>
      </c>
      <c r="R7" s="34"/>
      <c r="S7" s="42"/>
      <c r="T7" s="34">
        <f t="shared" si="7"/>
        <v>69.564999999999998</v>
      </c>
      <c r="U7" s="33">
        <f t="shared" si="8"/>
        <v>1</v>
      </c>
      <c r="V7" s="34">
        <f>T7-(U7*60)</f>
        <v>9.5649999999999977</v>
      </c>
    </row>
    <row r="8" spans="1:22" x14ac:dyDescent="0.25">
      <c r="A8" s="15">
        <f>RANK(D8,D6:D21)</f>
        <v>2</v>
      </c>
      <c r="B8" s="16" t="s">
        <v>74</v>
      </c>
      <c r="C8" s="23"/>
      <c r="D8" s="18">
        <f t="shared" si="0"/>
        <v>80.564736991217302</v>
      </c>
      <c r="E8" s="19" t="str">
        <f t="shared" si="1"/>
        <v xml:space="preserve"> </v>
      </c>
      <c r="F8" s="39">
        <f t="shared" si="2"/>
        <v>52.945</v>
      </c>
      <c r="G8" s="21"/>
      <c r="H8" s="40">
        <f t="shared" si="3"/>
        <v>52.945</v>
      </c>
      <c r="I8" s="40"/>
      <c r="J8" s="41"/>
      <c r="K8" s="42">
        <v>53.06</v>
      </c>
      <c r="L8" s="34">
        <f t="shared" si="4"/>
        <v>53.06</v>
      </c>
      <c r="N8" s="41"/>
      <c r="O8" s="42">
        <v>52.83</v>
      </c>
      <c r="P8" s="34">
        <f t="shared" si="5"/>
        <v>52.83</v>
      </c>
      <c r="Q8" s="34">
        <f t="shared" si="6"/>
        <v>105.89</v>
      </c>
      <c r="R8" s="34"/>
      <c r="S8" s="42"/>
      <c r="T8" s="34">
        <f t="shared" si="7"/>
        <v>52.945</v>
      </c>
      <c r="U8" s="33">
        <f t="shared" si="8"/>
        <v>0</v>
      </c>
      <c r="V8" s="34">
        <f>T8-(U8*60)</f>
        <v>52.945</v>
      </c>
    </row>
    <row r="9" spans="1:22" x14ac:dyDescent="0.25">
      <c r="A9" s="15">
        <f>RANK(D9,D6:D21)</f>
        <v>9</v>
      </c>
      <c r="B9" s="16" t="s">
        <v>75</v>
      </c>
      <c r="C9" s="23"/>
      <c r="D9" s="18">
        <f t="shared" si="0"/>
        <v>46.338946224877787</v>
      </c>
      <c r="E9" s="19">
        <f t="shared" si="1"/>
        <v>1</v>
      </c>
      <c r="F9" s="39">
        <f t="shared" si="2"/>
        <v>32.049999999999997</v>
      </c>
      <c r="G9" s="21"/>
      <c r="H9" s="40">
        <f t="shared" si="3"/>
        <v>92.05</v>
      </c>
      <c r="I9" s="40"/>
      <c r="J9" s="41">
        <v>1</v>
      </c>
      <c r="K9" s="42">
        <v>32.22</v>
      </c>
      <c r="L9" s="34">
        <f t="shared" si="4"/>
        <v>92.22</v>
      </c>
      <c r="N9" s="41">
        <v>1</v>
      </c>
      <c r="O9" s="42">
        <v>31.88</v>
      </c>
      <c r="P9" s="34">
        <f t="shared" si="5"/>
        <v>91.88</v>
      </c>
      <c r="Q9" s="34">
        <f t="shared" si="6"/>
        <v>184.1</v>
      </c>
      <c r="R9" s="34"/>
      <c r="S9" s="42"/>
      <c r="T9" s="34">
        <f t="shared" si="7"/>
        <v>92.05</v>
      </c>
      <c r="U9" s="33">
        <f t="shared" si="8"/>
        <v>1</v>
      </c>
      <c r="V9" s="34">
        <f>SUM(T9-(U9*60))</f>
        <v>32.049999999999997</v>
      </c>
    </row>
    <row r="10" spans="1:22" x14ac:dyDescent="0.25">
      <c r="A10" s="15">
        <f>RANK(D10,D6:D21)</f>
        <v>8</v>
      </c>
      <c r="B10" s="16" t="s">
        <v>76</v>
      </c>
      <c r="C10" s="23"/>
      <c r="D10" s="18">
        <f t="shared" si="0"/>
        <v>47.98897451763515</v>
      </c>
      <c r="E10" s="19">
        <f t="shared" si="1"/>
        <v>1</v>
      </c>
      <c r="F10" s="39">
        <f t="shared" si="2"/>
        <v>28.884999999999991</v>
      </c>
      <c r="G10" s="21"/>
      <c r="H10" s="40">
        <f t="shared" si="3"/>
        <v>88.884999999999991</v>
      </c>
      <c r="I10" s="40"/>
      <c r="J10" s="41">
        <v>1</v>
      </c>
      <c r="K10" s="42">
        <v>28.74</v>
      </c>
      <c r="L10" s="34">
        <f t="shared" si="4"/>
        <v>88.74</v>
      </c>
      <c r="N10" s="41">
        <v>1</v>
      </c>
      <c r="O10" s="42">
        <v>29.03</v>
      </c>
      <c r="P10" s="34">
        <f t="shared" si="5"/>
        <v>89.03</v>
      </c>
      <c r="Q10" s="34">
        <f t="shared" si="6"/>
        <v>177.76999999999998</v>
      </c>
      <c r="R10" s="34"/>
      <c r="S10" s="42"/>
      <c r="T10" s="34">
        <f t="shared" si="7"/>
        <v>88.884999999999991</v>
      </c>
      <c r="U10" s="33">
        <f t="shared" si="8"/>
        <v>1</v>
      </c>
      <c r="V10" s="34">
        <f>SUM(T10-(U10*60))</f>
        <v>28.884999999999991</v>
      </c>
    </row>
    <row r="11" spans="1:22" x14ac:dyDescent="0.25">
      <c r="A11" s="15">
        <f>RANK(D11,D6:D21)</f>
        <v>1</v>
      </c>
      <c r="B11" s="16" t="s">
        <v>77</v>
      </c>
      <c r="C11" s="17"/>
      <c r="D11" s="18">
        <f t="shared" si="0"/>
        <v>100</v>
      </c>
      <c r="E11" s="19" t="str">
        <f t="shared" si="1"/>
        <v xml:space="preserve"> </v>
      </c>
      <c r="F11" s="39">
        <f t="shared" si="2"/>
        <v>42.655000000000001</v>
      </c>
      <c r="G11" s="21"/>
      <c r="H11" s="40">
        <f t="shared" si="3"/>
        <v>42.655000000000001</v>
      </c>
      <c r="I11" s="40"/>
      <c r="J11" s="41"/>
      <c r="K11" s="42">
        <v>42.78</v>
      </c>
      <c r="L11" s="34">
        <f t="shared" si="4"/>
        <v>42.78</v>
      </c>
      <c r="N11" s="41"/>
      <c r="O11" s="42">
        <v>42.53</v>
      </c>
      <c r="P11" s="34">
        <f t="shared" si="5"/>
        <v>42.53</v>
      </c>
      <c r="Q11" s="34">
        <f t="shared" si="6"/>
        <v>85.31</v>
      </c>
      <c r="R11" s="34"/>
      <c r="S11" s="42"/>
      <c r="T11" s="34">
        <f t="shared" si="7"/>
        <v>42.655000000000001</v>
      </c>
      <c r="U11" s="33">
        <f t="shared" si="8"/>
        <v>0</v>
      </c>
      <c r="V11" s="34">
        <f t="shared" ref="V11:V22" si="9">T11-(U11*60)</f>
        <v>42.655000000000001</v>
      </c>
    </row>
    <row r="12" spans="1:22" x14ac:dyDescent="0.25">
      <c r="A12" s="15">
        <f>RANK(D12,D6:D21)</f>
        <v>6</v>
      </c>
      <c r="B12" s="16" t="s">
        <v>78</v>
      </c>
      <c r="C12" s="23"/>
      <c r="D12" s="18">
        <f t="shared" si="0"/>
        <v>54.932388924661943</v>
      </c>
      <c r="E12" s="19">
        <f t="shared" si="1"/>
        <v>1</v>
      </c>
      <c r="F12" s="39">
        <f t="shared" si="2"/>
        <v>17.650000000000006</v>
      </c>
      <c r="G12" s="21"/>
      <c r="H12" s="40">
        <f t="shared" si="3"/>
        <v>77.650000000000006</v>
      </c>
      <c r="I12" s="40"/>
      <c r="J12" s="41">
        <v>1</v>
      </c>
      <c r="K12" s="42">
        <v>17.48</v>
      </c>
      <c r="L12" s="34">
        <f t="shared" si="4"/>
        <v>77.48</v>
      </c>
      <c r="N12" s="41">
        <v>1</v>
      </c>
      <c r="O12" s="42">
        <v>17.82</v>
      </c>
      <c r="P12" s="34">
        <f t="shared" si="5"/>
        <v>77.819999999999993</v>
      </c>
      <c r="Q12" s="34">
        <f t="shared" si="6"/>
        <v>155.30000000000001</v>
      </c>
      <c r="R12" s="34"/>
      <c r="S12" s="42"/>
      <c r="T12" s="34">
        <f t="shared" si="7"/>
        <v>77.650000000000006</v>
      </c>
      <c r="U12" s="33">
        <f t="shared" si="8"/>
        <v>1</v>
      </c>
      <c r="V12" s="34">
        <f t="shared" si="9"/>
        <v>17.650000000000006</v>
      </c>
    </row>
    <row r="13" spans="1:22" x14ac:dyDescent="0.25">
      <c r="A13" s="15">
        <f>RANK(D13,D6:D21)</f>
        <v>14</v>
      </c>
      <c r="B13" s="16" t="s">
        <v>79</v>
      </c>
      <c r="C13" s="17"/>
      <c r="D13" s="18">
        <f t="shared" si="0"/>
        <v>31.010541621228644</v>
      </c>
      <c r="E13" s="19">
        <f t="shared" si="1"/>
        <v>2</v>
      </c>
      <c r="F13" s="39">
        <f t="shared" si="2"/>
        <v>17.550000000000011</v>
      </c>
      <c r="G13" s="21"/>
      <c r="H13" s="40">
        <f t="shared" si="3"/>
        <v>137.55000000000001</v>
      </c>
      <c r="I13" s="40"/>
      <c r="J13" s="41">
        <v>2</v>
      </c>
      <c r="K13" s="42">
        <v>17.579999999999998</v>
      </c>
      <c r="L13" s="34">
        <f t="shared" si="4"/>
        <v>137.57999999999998</v>
      </c>
      <c r="N13" s="41">
        <v>2</v>
      </c>
      <c r="O13" s="42">
        <v>17.52</v>
      </c>
      <c r="P13" s="34">
        <f t="shared" si="5"/>
        <v>137.52000000000001</v>
      </c>
      <c r="Q13" s="34">
        <f t="shared" si="6"/>
        <v>275.10000000000002</v>
      </c>
      <c r="R13" s="34"/>
      <c r="S13" s="42"/>
      <c r="T13" s="34">
        <f t="shared" si="7"/>
        <v>137.55000000000001</v>
      </c>
      <c r="U13" s="33">
        <f t="shared" si="8"/>
        <v>2</v>
      </c>
      <c r="V13" s="34">
        <f t="shared" si="9"/>
        <v>17.550000000000011</v>
      </c>
    </row>
    <row r="14" spans="1:22" x14ac:dyDescent="0.25">
      <c r="A14" s="15">
        <f>RANK(D14,D6:D21)</f>
        <v>16</v>
      </c>
      <c r="B14" s="16" t="s">
        <v>80</v>
      </c>
      <c r="C14" s="17"/>
      <c r="D14" s="18">
        <f t="shared" si="0"/>
        <v>26.732890448734022</v>
      </c>
      <c r="E14" s="19">
        <f t="shared" si="1"/>
        <v>2</v>
      </c>
      <c r="F14" s="39">
        <f t="shared" si="2"/>
        <v>39.56</v>
      </c>
      <c r="G14" s="21"/>
      <c r="H14" s="40">
        <f t="shared" si="3"/>
        <v>159.56</v>
      </c>
      <c r="I14" s="40"/>
      <c r="J14" s="41">
        <v>2</v>
      </c>
      <c r="K14" s="42">
        <v>36.99</v>
      </c>
      <c r="L14" s="34">
        <f t="shared" si="4"/>
        <v>156.99</v>
      </c>
      <c r="N14" s="41">
        <v>2</v>
      </c>
      <c r="O14" s="42">
        <v>42.13</v>
      </c>
      <c r="P14" s="34">
        <f t="shared" si="5"/>
        <v>162.13</v>
      </c>
      <c r="Q14" s="34">
        <f t="shared" si="6"/>
        <v>319.12</v>
      </c>
      <c r="R14" s="34"/>
      <c r="S14" s="42"/>
      <c r="T14" s="34">
        <f t="shared" si="7"/>
        <v>159.56</v>
      </c>
      <c r="U14" s="33">
        <f t="shared" si="8"/>
        <v>2</v>
      </c>
      <c r="V14" s="34">
        <f t="shared" si="9"/>
        <v>39.56</v>
      </c>
    </row>
    <row r="15" spans="1:22" x14ac:dyDescent="0.25">
      <c r="A15" s="15">
        <f>RANK(D15,D6:D21)</f>
        <v>5</v>
      </c>
      <c r="B15" s="16" t="s">
        <v>81</v>
      </c>
      <c r="C15" s="17"/>
      <c r="D15" s="18">
        <f t="shared" si="0"/>
        <v>60.948774737443742</v>
      </c>
      <c r="E15" s="19">
        <f t="shared" si="1"/>
        <v>1</v>
      </c>
      <c r="F15" s="39">
        <f t="shared" si="2"/>
        <v>9.9849999999999994</v>
      </c>
      <c r="G15" s="21"/>
      <c r="H15" s="40">
        <f t="shared" si="3"/>
        <v>69.984999999999999</v>
      </c>
      <c r="I15" s="40"/>
      <c r="J15" s="41">
        <v>1</v>
      </c>
      <c r="K15" s="42">
        <v>10.02</v>
      </c>
      <c r="L15" s="34">
        <f t="shared" si="4"/>
        <v>70.02</v>
      </c>
      <c r="N15" s="41">
        <v>1</v>
      </c>
      <c r="O15" s="42">
        <v>9.9499999999999993</v>
      </c>
      <c r="P15" s="34">
        <f t="shared" si="5"/>
        <v>69.95</v>
      </c>
      <c r="Q15" s="34">
        <f t="shared" si="6"/>
        <v>139.97</v>
      </c>
      <c r="R15" s="34"/>
      <c r="S15" s="42"/>
      <c r="T15" s="34">
        <f t="shared" si="7"/>
        <v>69.984999999999999</v>
      </c>
      <c r="U15" s="33">
        <f t="shared" si="8"/>
        <v>1</v>
      </c>
      <c r="V15" s="34">
        <f t="shared" si="9"/>
        <v>9.9849999999999994</v>
      </c>
    </row>
    <row r="16" spans="1:22" x14ac:dyDescent="0.25">
      <c r="A16" s="15">
        <f>RANK(D16,D6:D21)</f>
        <v>3</v>
      </c>
      <c r="B16" s="16" t="s">
        <v>82</v>
      </c>
      <c r="C16" s="17"/>
      <c r="D16" s="18">
        <f t="shared" si="0"/>
        <v>67.636565448346957</v>
      </c>
      <c r="E16" s="19">
        <f t="shared" si="1"/>
        <v>1</v>
      </c>
      <c r="F16" s="39">
        <f t="shared" si="2"/>
        <v>3.0649999999999977</v>
      </c>
      <c r="G16" s="21"/>
      <c r="H16" s="40">
        <f t="shared" si="3"/>
        <v>63.064999999999998</v>
      </c>
      <c r="I16" s="40"/>
      <c r="J16" s="41">
        <v>1</v>
      </c>
      <c r="K16" s="42">
        <v>3.17</v>
      </c>
      <c r="L16" s="34">
        <f t="shared" si="4"/>
        <v>63.17</v>
      </c>
      <c r="N16" s="41">
        <v>1</v>
      </c>
      <c r="O16" s="42">
        <v>2.96</v>
      </c>
      <c r="P16" s="34">
        <f t="shared" si="5"/>
        <v>62.96</v>
      </c>
      <c r="Q16" s="34">
        <f t="shared" si="6"/>
        <v>126.13</v>
      </c>
      <c r="R16" s="34"/>
      <c r="S16" s="42"/>
      <c r="T16" s="34">
        <f t="shared" si="7"/>
        <v>63.064999999999998</v>
      </c>
      <c r="U16" s="33">
        <f t="shared" si="8"/>
        <v>1</v>
      </c>
      <c r="V16" s="34">
        <f t="shared" si="9"/>
        <v>3.0649999999999977</v>
      </c>
    </row>
    <row r="17" spans="1:22" x14ac:dyDescent="0.25">
      <c r="A17" s="15">
        <f>RANK(D17,D6:D21)</f>
        <v>10</v>
      </c>
      <c r="B17" s="16" t="s">
        <v>83</v>
      </c>
      <c r="C17" s="17"/>
      <c r="D17" s="18">
        <f t="shared" si="0"/>
        <v>42.95568982880161</v>
      </c>
      <c r="E17" s="19">
        <f t="shared" si="1"/>
        <v>1</v>
      </c>
      <c r="F17" s="39">
        <f t="shared" si="2"/>
        <v>39.300000000000011</v>
      </c>
      <c r="G17" s="21"/>
      <c r="H17" s="40">
        <f t="shared" si="3"/>
        <v>99.300000000000011</v>
      </c>
      <c r="I17" s="40"/>
      <c r="J17" s="41">
        <v>1</v>
      </c>
      <c r="K17" s="42">
        <v>39.36</v>
      </c>
      <c r="L17" s="34">
        <f t="shared" si="4"/>
        <v>99.36</v>
      </c>
      <c r="N17" s="41">
        <v>1</v>
      </c>
      <c r="O17" s="42">
        <v>39.24</v>
      </c>
      <c r="P17" s="34">
        <f t="shared" si="5"/>
        <v>99.240000000000009</v>
      </c>
      <c r="Q17" s="34">
        <f t="shared" si="6"/>
        <v>198.60000000000002</v>
      </c>
      <c r="R17" s="34"/>
      <c r="S17" s="42"/>
      <c r="T17" s="34">
        <f t="shared" si="7"/>
        <v>99.300000000000011</v>
      </c>
      <c r="U17" s="33">
        <f t="shared" si="8"/>
        <v>1</v>
      </c>
      <c r="V17" s="34">
        <f t="shared" si="9"/>
        <v>39.300000000000011</v>
      </c>
    </row>
    <row r="18" spans="1:22" x14ac:dyDescent="0.25">
      <c r="A18" s="15">
        <f>RANK(D18,D6:D21)</f>
        <v>11</v>
      </c>
      <c r="B18" s="16" t="s">
        <v>84</v>
      </c>
      <c r="C18" s="17"/>
      <c r="D18" s="18">
        <f t="shared" si="0"/>
        <v>37.421590560161427</v>
      </c>
      <c r="E18" s="19">
        <f t="shared" si="1"/>
        <v>1</v>
      </c>
      <c r="F18" s="39">
        <f t="shared" si="2"/>
        <v>53.984999999999999</v>
      </c>
      <c r="G18" s="21"/>
      <c r="H18" s="40">
        <f t="shared" si="3"/>
        <v>113.985</v>
      </c>
      <c r="I18" s="40"/>
      <c r="J18" s="41">
        <v>1</v>
      </c>
      <c r="K18" s="42">
        <v>53.9</v>
      </c>
      <c r="L18" s="34">
        <f t="shared" si="4"/>
        <v>113.9</v>
      </c>
      <c r="N18" s="41">
        <v>1</v>
      </c>
      <c r="O18" s="42">
        <v>54.07</v>
      </c>
      <c r="P18" s="34">
        <f t="shared" si="5"/>
        <v>114.07</v>
      </c>
      <c r="Q18" s="34">
        <f t="shared" si="6"/>
        <v>227.97</v>
      </c>
      <c r="R18" s="34"/>
      <c r="S18" s="42"/>
      <c r="T18" s="34">
        <f t="shared" si="7"/>
        <v>113.985</v>
      </c>
      <c r="U18" s="33">
        <f t="shared" si="8"/>
        <v>1</v>
      </c>
      <c r="V18" s="34">
        <f t="shared" si="9"/>
        <v>53.984999999999999</v>
      </c>
    </row>
    <row r="19" spans="1:22" x14ac:dyDescent="0.25">
      <c r="A19" s="15">
        <f>RANK(D19,D6:D21)</f>
        <v>12</v>
      </c>
      <c r="B19" s="16" t="s">
        <v>85</v>
      </c>
      <c r="C19" s="17"/>
      <c r="D19" s="18">
        <f t="shared" si="0"/>
        <v>34.668996626976067</v>
      </c>
      <c r="E19" s="19">
        <f t="shared" si="1"/>
        <v>2</v>
      </c>
      <c r="F19" s="39">
        <f t="shared" si="2"/>
        <v>3.0349999999999966</v>
      </c>
      <c r="G19" s="21"/>
      <c r="H19" s="40">
        <f t="shared" si="3"/>
        <v>123.035</v>
      </c>
      <c r="I19" s="40"/>
      <c r="J19" s="41">
        <v>2</v>
      </c>
      <c r="K19" s="42">
        <v>2.99</v>
      </c>
      <c r="L19" s="34">
        <f t="shared" si="4"/>
        <v>122.99</v>
      </c>
      <c r="N19" s="41">
        <v>2</v>
      </c>
      <c r="O19" s="42">
        <v>3.08</v>
      </c>
      <c r="P19" s="34">
        <f t="shared" si="5"/>
        <v>123.08</v>
      </c>
      <c r="Q19" s="34">
        <f t="shared" si="6"/>
        <v>246.07</v>
      </c>
      <c r="R19" s="34"/>
      <c r="S19" s="42"/>
      <c r="T19" s="34">
        <f t="shared" si="7"/>
        <v>123.035</v>
      </c>
      <c r="U19" s="33">
        <f t="shared" si="8"/>
        <v>2</v>
      </c>
      <c r="V19" s="34">
        <f t="shared" si="9"/>
        <v>3.0349999999999966</v>
      </c>
    </row>
    <row r="20" spans="1:22" x14ac:dyDescent="0.25">
      <c r="A20" s="15">
        <f>RANK(D20,D6:D21)</f>
        <v>7</v>
      </c>
      <c r="B20" s="16" t="s">
        <v>86</v>
      </c>
      <c r="C20" s="17"/>
      <c r="D20" s="18">
        <f t="shared" si="0"/>
        <v>49.503858875413457</v>
      </c>
      <c r="E20" s="19">
        <f t="shared" si="1"/>
        <v>1</v>
      </c>
      <c r="F20" s="39">
        <f t="shared" si="2"/>
        <v>26.164999999999992</v>
      </c>
      <c r="G20" s="21"/>
      <c r="H20" s="40">
        <f t="shared" si="3"/>
        <v>86.164999999999992</v>
      </c>
      <c r="I20" s="40"/>
      <c r="J20" s="41">
        <v>1</v>
      </c>
      <c r="K20" s="42">
        <v>26.32</v>
      </c>
      <c r="L20" s="34">
        <f t="shared" si="4"/>
        <v>86.32</v>
      </c>
      <c r="N20" s="41">
        <v>1</v>
      </c>
      <c r="O20" s="42">
        <v>26.01</v>
      </c>
      <c r="P20" s="34">
        <f t="shared" si="5"/>
        <v>86.01</v>
      </c>
      <c r="Q20" s="34">
        <f t="shared" si="6"/>
        <v>172.32999999999998</v>
      </c>
      <c r="R20" s="34"/>
      <c r="S20" s="42"/>
      <c r="T20" s="34">
        <f t="shared" si="7"/>
        <v>86.164999999999992</v>
      </c>
      <c r="U20" s="33">
        <f t="shared" si="8"/>
        <v>1</v>
      </c>
      <c r="V20" s="34">
        <f t="shared" si="9"/>
        <v>26.164999999999992</v>
      </c>
    </row>
    <row r="21" spans="1:22" x14ac:dyDescent="0.25">
      <c r="A21" s="15">
        <f>RANK(D21,D6:D21)</f>
        <v>13</v>
      </c>
      <c r="B21" s="16" t="s">
        <v>87</v>
      </c>
      <c r="C21" s="17"/>
      <c r="D21" s="18">
        <f t="shared" si="0"/>
        <v>34.017864263497884</v>
      </c>
      <c r="E21" s="19">
        <f t="shared" si="1"/>
        <v>2</v>
      </c>
      <c r="F21" s="39">
        <f t="shared" si="2"/>
        <v>5.3900000000000006</v>
      </c>
      <c r="G21" s="21"/>
      <c r="H21" s="40">
        <f t="shared" si="3"/>
        <v>125.39</v>
      </c>
      <c r="I21" s="40"/>
      <c r="J21" s="41">
        <v>2</v>
      </c>
      <c r="K21" s="42">
        <v>5.18</v>
      </c>
      <c r="L21" s="34">
        <f t="shared" si="4"/>
        <v>125.18</v>
      </c>
      <c r="N21" s="41">
        <v>2</v>
      </c>
      <c r="O21" s="42">
        <v>5.6</v>
      </c>
      <c r="P21" s="34">
        <f t="shared" si="5"/>
        <v>125.6</v>
      </c>
      <c r="Q21" s="34">
        <f t="shared" si="6"/>
        <v>250.78</v>
      </c>
      <c r="R21" s="34"/>
      <c r="S21" s="42"/>
      <c r="T21" s="34">
        <f t="shared" si="7"/>
        <v>125.39</v>
      </c>
      <c r="U21" s="33">
        <f t="shared" si="8"/>
        <v>2</v>
      </c>
      <c r="V21" s="34">
        <f t="shared" si="9"/>
        <v>5.3900000000000006</v>
      </c>
    </row>
    <row r="22" spans="1:22" ht="14.25" customHeight="1" x14ac:dyDescent="0.25">
      <c r="B22" s="4" t="s">
        <v>108</v>
      </c>
      <c r="C22" s="4"/>
      <c r="D22" s="18">
        <f t="shared" si="0"/>
        <v>0</v>
      </c>
      <c r="E22" s="19" t="str">
        <f t="shared" si="1"/>
        <v xml:space="preserve"> </v>
      </c>
      <c r="F22" s="39">
        <f t="shared" si="2"/>
        <v>0</v>
      </c>
      <c r="G22" s="5"/>
      <c r="H22" s="40">
        <f t="shared" si="3"/>
        <v>0</v>
      </c>
      <c r="I22" s="14"/>
      <c r="J22" s="33"/>
      <c r="K22" s="34"/>
      <c r="L22" s="34">
        <f t="shared" si="4"/>
        <v>0</v>
      </c>
      <c r="N22" s="33"/>
      <c r="O22" s="34"/>
      <c r="P22" s="34">
        <f t="shared" si="5"/>
        <v>0</v>
      </c>
      <c r="Q22" s="34">
        <f t="shared" si="6"/>
        <v>0</v>
      </c>
      <c r="R22" s="34"/>
      <c r="S22" s="36" t="s">
        <v>9</v>
      </c>
      <c r="T22" s="34">
        <f t="shared" si="7"/>
        <v>0</v>
      </c>
      <c r="U22" s="33">
        <f t="shared" si="8"/>
        <v>0</v>
      </c>
      <c r="V22" s="34">
        <f t="shared" si="9"/>
        <v>0</v>
      </c>
    </row>
    <row r="23" spans="1:22" x14ac:dyDescent="0.25">
      <c r="B23" s="25" t="s">
        <v>5</v>
      </c>
      <c r="C23" s="26"/>
      <c r="D23" s="27"/>
      <c r="E23" s="7"/>
      <c r="F23" s="37"/>
      <c r="G23" s="9"/>
      <c r="H23" s="14">
        <f>SMALL(T25:T40,(COUNTIF(T25:T40,0)+1))</f>
        <v>74.425000000000011</v>
      </c>
      <c r="I23" s="14"/>
      <c r="J23" s="35" t="s">
        <v>21</v>
      </c>
      <c r="K23" s="34"/>
      <c r="L23" s="34" t="s">
        <v>1</v>
      </c>
      <c r="N23" s="35" t="s">
        <v>22</v>
      </c>
      <c r="O23" s="34"/>
      <c r="P23" s="34"/>
      <c r="Q23" s="34" t="s">
        <v>10</v>
      </c>
      <c r="R23" s="34"/>
      <c r="S23" s="36" t="s">
        <v>11</v>
      </c>
      <c r="T23" s="34" t="s">
        <v>12</v>
      </c>
      <c r="U23" s="33" t="s">
        <v>12</v>
      </c>
    </row>
    <row r="24" spans="1:22" x14ac:dyDescent="0.25">
      <c r="A24" s="1" t="s">
        <v>2</v>
      </c>
      <c r="B24" s="10"/>
      <c r="C24" s="10"/>
      <c r="D24" s="44" t="s">
        <v>3</v>
      </c>
      <c r="E24" s="45" t="s">
        <v>13</v>
      </c>
      <c r="F24" s="38" t="s">
        <v>14</v>
      </c>
      <c r="G24" s="12"/>
      <c r="H24" s="5" t="s">
        <v>15</v>
      </c>
      <c r="I24" s="5"/>
      <c r="J24" s="33" t="s">
        <v>16</v>
      </c>
      <c r="K24" s="34" t="s">
        <v>17</v>
      </c>
      <c r="L24" s="34" t="s">
        <v>18</v>
      </c>
      <c r="N24" s="33" t="s">
        <v>16</v>
      </c>
      <c r="O24" s="34" t="s">
        <v>17</v>
      </c>
      <c r="P24" s="34" t="s">
        <v>18</v>
      </c>
      <c r="Q24" s="34" t="s">
        <v>18</v>
      </c>
      <c r="R24" s="34"/>
      <c r="S24" s="36" t="s">
        <v>19</v>
      </c>
      <c r="T24" s="34" t="s">
        <v>18</v>
      </c>
      <c r="U24" s="33" t="s">
        <v>20</v>
      </c>
      <c r="V24" s="1" t="s">
        <v>19</v>
      </c>
    </row>
    <row r="25" spans="1:22" x14ac:dyDescent="0.25">
      <c r="A25" s="15">
        <f>RANK(D25,D25:D40)</f>
        <v>4</v>
      </c>
      <c r="B25" s="16" t="s">
        <v>65</v>
      </c>
      <c r="C25" s="17"/>
      <c r="D25" s="18">
        <f t="shared" ref="D25:D40" si="10">IF(H25=0,0,($H$23/H25)*100)</f>
        <v>69.091162272558492</v>
      </c>
      <c r="E25" s="19">
        <f t="shared" ref="E25:E40" si="11">IF(U25=0," ",U25)</f>
        <v>1</v>
      </c>
      <c r="F25" s="39">
        <f t="shared" ref="F25:F40" si="12">V25</f>
        <v>47.72</v>
      </c>
      <c r="G25" s="21"/>
      <c r="H25" s="40">
        <f t="shared" ref="H25:H40" si="13">(T25)</f>
        <v>107.72</v>
      </c>
      <c r="I25" s="40"/>
      <c r="J25" s="41">
        <v>1</v>
      </c>
      <c r="K25" s="42">
        <v>47.72</v>
      </c>
      <c r="L25" s="34">
        <f t="shared" ref="L25:L40" si="14">SUM(J25*60,K25)</f>
        <v>107.72</v>
      </c>
      <c r="N25" s="41"/>
      <c r="O25" s="42"/>
      <c r="P25" s="34">
        <f t="shared" ref="P25:P40" si="15">SUM(N25*60,O25)</f>
        <v>0</v>
      </c>
      <c r="Q25" s="34">
        <f t="shared" ref="Q25:Q40" si="16">IF(P25=0,L25,SUM(L25,P25))</f>
        <v>107.72</v>
      </c>
      <c r="R25" s="34"/>
      <c r="S25" s="42"/>
      <c r="T25" s="34">
        <f t="shared" ref="T25:T40" si="17">IF(P25=0,SUM(Q25,S25),SUM(Q25/2,S25))</f>
        <v>107.72</v>
      </c>
      <c r="U25" s="33">
        <f t="shared" ref="U25:U40" si="18">QUOTIENT(T25,60)</f>
        <v>1</v>
      </c>
      <c r="V25" s="34">
        <f>SUM(T25-(U25*60))</f>
        <v>47.72</v>
      </c>
    </row>
    <row r="26" spans="1:22" x14ac:dyDescent="0.25">
      <c r="A26" s="15">
        <f>RANK(D26,D25:D40)</f>
        <v>8</v>
      </c>
      <c r="B26" s="16" t="s">
        <v>66</v>
      </c>
      <c r="C26" s="23"/>
      <c r="D26" s="18">
        <f t="shared" si="10"/>
        <v>52.892473882453274</v>
      </c>
      <c r="E26" s="19">
        <f t="shared" si="11"/>
        <v>2</v>
      </c>
      <c r="F26" s="39">
        <f t="shared" si="12"/>
        <v>20.710000000000008</v>
      </c>
      <c r="G26" s="21"/>
      <c r="H26" s="40">
        <f t="shared" si="13"/>
        <v>140.71</v>
      </c>
      <c r="I26" s="40"/>
      <c r="J26" s="41">
        <v>2</v>
      </c>
      <c r="K26" s="42">
        <v>21.06</v>
      </c>
      <c r="L26" s="34">
        <f t="shared" si="14"/>
        <v>141.06</v>
      </c>
      <c r="N26" s="41">
        <v>2</v>
      </c>
      <c r="O26" s="42">
        <v>20.36</v>
      </c>
      <c r="P26" s="34">
        <f t="shared" si="15"/>
        <v>140.36000000000001</v>
      </c>
      <c r="Q26" s="34">
        <f t="shared" si="16"/>
        <v>281.42</v>
      </c>
      <c r="R26" s="34"/>
      <c r="S26" s="42"/>
      <c r="T26" s="34">
        <f t="shared" si="17"/>
        <v>140.71</v>
      </c>
      <c r="U26" s="33">
        <f t="shared" si="18"/>
        <v>2</v>
      </c>
      <c r="V26" s="34">
        <f t="shared" ref="V26:V40" si="19">SUM(T26-(U26*60))</f>
        <v>20.710000000000008</v>
      </c>
    </row>
    <row r="27" spans="1:22" x14ac:dyDescent="0.25">
      <c r="A27" s="15">
        <f>RANK(D27,D25:D40)</f>
        <v>2</v>
      </c>
      <c r="B27" s="16" t="s">
        <v>60</v>
      </c>
      <c r="C27" s="23"/>
      <c r="D27" s="18">
        <f t="shared" si="10"/>
        <v>89.335013803865095</v>
      </c>
      <c r="E27" s="19">
        <f t="shared" si="11"/>
        <v>1</v>
      </c>
      <c r="F27" s="39">
        <f t="shared" si="12"/>
        <v>23.310000000000002</v>
      </c>
      <c r="G27" s="21"/>
      <c r="H27" s="40">
        <f t="shared" si="13"/>
        <v>83.31</v>
      </c>
      <c r="I27" s="40"/>
      <c r="J27" s="41">
        <v>1</v>
      </c>
      <c r="K27" s="42">
        <v>23.15</v>
      </c>
      <c r="L27" s="34">
        <f t="shared" si="14"/>
        <v>83.15</v>
      </c>
      <c r="N27" s="41">
        <v>1</v>
      </c>
      <c r="O27" s="42">
        <v>23.47</v>
      </c>
      <c r="P27" s="34">
        <f t="shared" si="15"/>
        <v>83.47</v>
      </c>
      <c r="Q27" s="34">
        <f t="shared" si="16"/>
        <v>166.62</v>
      </c>
      <c r="R27" s="34"/>
      <c r="S27" s="42"/>
      <c r="T27" s="34">
        <f t="shared" si="17"/>
        <v>83.31</v>
      </c>
      <c r="U27" s="33">
        <f t="shared" si="18"/>
        <v>1</v>
      </c>
      <c r="V27" s="34">
        <f t="shared" si="19"/>
        <v>23.310000000000002</v>
      </c>
    </row>
    <row r="28" spans="1:22" x14ac:dyDescent="0.25">
      <c r="A28" s="15">
        <f>RANK(D28,D25:D40)</f>
        <v>1</v>
      </c>
      <c r="B28" s="16" t="s">
        <v>88</v>
      </c>
      <c r="C28" s="23"/>
      <c r="D28" s="18">
        <f t="shared" si="10"/>
        <v>100</v>
      </c>
      <c r="E28" s="19">
        <f t="shared" si="11"/>
        <v>1</v>
      </c>
      <c r="F28" s="39">
        <f t="shared" si="12"/>
        <v>14.425000000000011</v>
      </c>
      <c r="G28" s="21"/>
      <c r="H28" s="40">
        <f t="shared" si="13"/>
        <v>74.425000000000011</v>
      </c>
      <c r="I28" s="40"/>
      <c r="J28" s="41">
        <v>1</v>
      </c>
      <c r="K28" s="42">
        <v>14.4</v>
      </c>
      <c r="L28" s="34">
        <f t="shared" si="14"/>
        <v>74.400000000000006</v>
      </c>
      <c r="N28" s="41">
        <v>1</v>
      </c>
      <c r="O28" s="42">
        <v>14.45</v>
      </c>
      <c r="P28" s="34">
        <f t="shared" si="15"/>
        <v>74.45</v>
      </c>
      <c r="Q28" s="34">
        <f t="shared" si="16"/>
        <v>148.85000000000002</v>
      </c>
      <c r="R28" s="34"/>
      <c r="S28" s="42"/>
      <c r="T28" s="34">
        <f t="shared" si="17"/>
        <v>74.425000000000011</v>
      </c>
      <c r="U28" s="33">
        <f t="shared" si="18"/>
        <v>1</v>
      </c>
      <c r="V28" s="34">
        <f t="shared" si="19"/>
        <v>14.425000000000011</v>
      </c>
    </row>
    <row r="29" spans="1:22" x14ac:dyDescent="0.25">
      <c r="A29" s="15">
        <f>RANK(D29,D25:D40)</f>
        <v>9</v>
      </c>
      <c r="B29" s="16" t="s">
        <v>89</v>
      </c>
      <c r="C29" s="23"/>
      <c r="D29" s="18">
        <f t="shared" si="10"/>
        <v>50.737975934826338</v>
      </c>
      <c r="E29" s="19">
        <f t="shared" si="11"/>
        <v>2</v>
      </c>
      <c r="F29" s="39">
        <f t="shared" si="12"/>
        <v>26.685000000000002</v>
      </c>
      <c r="G29" s="21"/>
      <c r="H29" s="40">
        <f t="shared" si="13"/>
        <v>146.685</v>
      </c>
      <c r="I29" s="40"/>
      <c r="J29" s="41">
        <v>2</v>
      </c>
      <c r="K29" s="42">
        <v>26.61</v>
      </c>
      <c r="L29" s="34">
        <f t="shared" si="14"/>
        <v>146.61000000000001</v>
      </c>
      <c r="N29" s="41">
        <v>2</v>
      </c>
      <c r="O29" s="42">
        <v>26.76</v>
      </c>
      <c r="P29" s="34">
        <f t="shared" si="15"/>
        <v>146.76</v>
      </c>
      <c r="Q29" s="34">
        <f t="shared" si="16"/>
        <v>293.37</v>
      </c>
      <c r="R29" s="34"/>
      <c r="S29" s="42"/>
      <c r="T29" s="34">
        <f t="shared" si="17"/>
        <v>146.685</v>
      </c>
      <c r="U29" s="33">
        <f t="shared" si="18"/>
        <v>2</v>
      </c>
      <c r="V29" s="34">
        <f t="shared" si="19"/>
        <v>26.685000000000002</v>
      </c>
    </row>
    <row r="30" spans="1:22" x14ac:dyDescent="0.25">
      <c r="A30" s="15">
        <f>RANK(D30,D25:D40)</f>
        <v>5</v>
      </c>
      <c r="B30" s="16" t="s">
        <v>90</v>
      </c>
      <c r="C30" s="23"/>
      <c r="D30" s="18">
        <f t="shared" si="10"/>
        <v>58.623134181402861</v>
      </c>
      <c r="E30" s="19">
        <f t="shared" si="11"/>
        <v>2</v>
      </c>
      <c r="F30" s="39">
        <f t="shared" si="12"/>
        <v>6.9550000000000125</v>
      </c>
      <c r="G30" s="21"/>
      <c r="H30" s="40">
        <f t="shared" si="13"/>
        <v>126.95500000000001</v>
      </c>
      <c r="I30" s="40"/>
      <c r="J30" s="41">
        <v>2</v>
      </c>
      <c r="K30" s="42">
        <v>6.68</v>
      </c>
      <c r="L30" s="34">
        <f t="shared" si="14"/>
        <v>126.68</v>
      </c>
      <c r="N30" s="41">
        <v>2</v>
      </c>
      <c r="O30" s="42">
        <v>7.23</v>
      </c>
      <c r="P30" s="34">
        <f t="shared" si="15"/>
        <v>127.23</v>
      </c>
      <c r="Q30" s="34">
        <f t="shared" si="16"/>
        <v>253.91000000000003</v>
      </c>
      <c r="R30" s="34"/>
      <c r="S30" s="42"/>
      <c r="T30" s="34">
        <f t="shared" si="17"/>
        <v>126.95500000000001</v>
      </c>
      <c r="U30" s="33">
        <f t="shared" si="18"/>
        <v>2</v>
      </c>
      <c r="V30" s="34">
        <f t="shared" si="19"/>
        <v>6.9550000000000125</v>
      </c>
    </row>
    <row r="31" spans="1:22" x14ac:dyDescent="0.25">
      <c r="A31" s="15">
        <f>RANK(D31,D25:D40)</f>
        <v>7</v>
      </c>
      <c r="B31" s="16" t="s">
        <v>91</v>
      </c>
      <c r="C31" s="23"/>
      <c r="D31" s="18">
        <f t="shared" si="10"/>
        <v>55.607441721458464</v>
      </c>
      <c r="E31" s="19">
        <f t="shared" si="11"/>
        <v>2</v>
      </c>
      <c r="F31" s="39">
        <f t="shared" si="12"/>
        <v>13.840000000000003</v>
      </c>
      <c r="G31" s="21"/>
      <c r="H31" s="40">
        <f t="shared" si="13"/>
        <v>133.84</v>
      </c>
      <c r="I31" s="40"/>
      <c r="J31" s="41">
        <v>2</v>
      </c>
      <c r="K31" s="42">
        <v>13.6</v>
      </c>
      <c r="L31" s="34">
        <f t="shared" si="14"/>
        <v>133.6</v>
      </c>
      <c r="N31" s="41">
        <v>2</v>
      </c>
      <c r="O31" s="42">
        <v>14.08</v>
      </c>
      <c r="P31" s="34">
        <f t="shared" si="15"/>
        <v>134.08000000000001</v>
      </c>
      <c r="Q31" s="34">
        <f t="shared" si="16"/>
        <v>267.68</v>
      </c>
      <c r="R31" s="34"/>
      <c r="S31" s="42"/>
      <c r="T31" s="34">
        <f t="shared" si="17"/>
        <v>133.84</v>
      </c>
      <c r="U31" s="33">
        <f t="shared" si="18"/>
        <v>2</v>
      </c>
      <c r="V31" s="34">
        <f t="shared" si="19"/>
        <v>13.840000000000003</v>
      </c>
    </row>
    <row r="32" spans="1:22" ht="13.5" customHeight="1" x14ac:dyDescent="0.25">
      <c r="A32" s="15">
        <f>RANK(D32,D25:D40)</f>
        <v>6</v>
      </c>
      <c r="B32" s="16" t="s">
        <v>67</v>
      </c>
      <c r="C32" s="23"/>
      <c r="D32" s="18">
        <f t="shared" si="10"/>
        <v>55.705250552000294</v>
      </c>
      <c r="E32" s="19">
        <f t="shared" si="11"/>
        <v>2</v>
      </c>
      <c r="F32" s="39">
        <f t="shared" si="12"/>
        <v>13.605000000000018</v>
      </c>
      <c r="G32" s="21"/>
      <c r="H32" s="40">
        <f t="shared" si="13"/>
        <v>133.60500000000002</v>
      </c>
      <c r="I32" s="40"/>
      <c r="J32" s="41">
        <v>2</v>
      </c>
      <c r="K32" s="42">
        <v>13.68</v>
      </c>
      <c r="L32" s="34">
        <f t="shared" si="14"/>
        <v>133.68</v>
      </c>
      <c r="N32" s="41">
        <v>2</v>
      </c>
      <c r="O32" s="42">
        <v>13.53</v>
      </c>
      <c r="P32" s="34">
        <f t="shared" si="15"/>
        <v>133.53</v>
      </c>
      <c r="Q32" s="34">
        <f t="shared" si="16"/>
        <v>267.21000000000004</v>
      </c>
      <c r="R32" s="34"/>
      <c r="S32" s="42"/>
      <c r="T32" s="34">
        <f t="shared" si="17"/>
        <v>133.60500000000002</v>
      </c>
      <c r="U32" s="33">
        <f t="shared" si="18"/>
        <v>2</v>
      </c>
      <c r="V32" s="34">
        <f t="shared" si="19"/>
        <v>13.605000000000018</v>
      </c>
    </row>
    <row r="33" spans="1:22" ht="13.5" customHeight="1" x14ac:dyDescent="0.25">
      <c r="A33" s="15">
        <f>RANK(D33,D25:D40)</f>
        <v>10</v>
      </c>
      <c r="B33" s="16" t="s">
        <v>68</v>
      </c>
      <c r="C33" s="23"/>
      <c r="D33" s="18">
        <f t="shared" si="10"/>
        <v>48.750532211050341</v>
      </c>
      <c r="E33" s="19">
        <f t="shared" si="11"/>
        <v>2</v>
      </c>
      <c r="F33" s="39">
        <f t="shared" si="12"/>
        <v>32.66500000000002</v>
      </c>
      <c r="G33" s="21"/>
      <c r="H33" s="40">
        <f t="shared" si="13"/>
        <v>152.66500000000002</v>
      </c>
      <c r="I33" s="40"/>
      <c r="J33" s="41">
        <v>2</v>
      </c>
      <c r="K33" s="42">
        <v>33.28</v>
      </c>
      <c r="L33" s="34">
        <f t="shared" si="14"/>
        <v>153.28</v>
      </c>
      <c r="N33" s="41">
        <v>2</v>
      </c>
      <c r="O33" s="42">
        <v>32.049999999999997</v>
      </c>
      <c r="P33" s="34">
        <f t="shared" si="15"/>
        <v>152.05000000000001</v>
      </c>
      <c r="Q33" s="34">
        <f t="shared" si="16"/>
        <v>305.33000000000004</v>
      </c>
      <c r="R33" s="34"/>
      <c r="S33" s="42"/>
      <c r="T33" s="34">
        <f t="shared" si="17"/>
        <v>152.66500000000002</v>
      </c>
      <c r="U33" s="33">
        <f t="shared" si="18"/>
        <v>2</v>
      </c>
      <c r="V33" s="34">
        <f t="shared" si="19"/>
        <v>32.66500000000002</v>
      </c>
    </row>
    <row r="34" spans="1:22" ht="13.5" customHeight="1" x14ac:dyDescent="0.25">
      <c r="A34" s="15">
        <f>RANK(D34,D25:D40)</f>
        <v>3</v>
      </c>
      <c r="B34" s="16" t="s">
        <v>92</v>
      </c>
      <c r="C34" s="23"/>
      <c r="D34" s="18">
        <f t="shared" si="10"/>
        <v>72.60267290996002</v>
      </c>
      <c r="E34" s="19">
        <f t="shared" si="11"/>
        <v>1</v>
      </c>
      <c r="F34" s="39">
        <f t="shared" si="12"/>
        <v>42.509999999999991</v>
      </c>
      <c r="G34" s="21"/>
      <c r="H34" s="40">
        <f t="shared" si="13"/>
        <v>102.50999999999999</v>
      </c>
      <c r="I34" s="40"/>
      <c r="J34" s="41">
        <v>1</v>
      </c>
      <c r="K34" s="42">
        <v>42.48</v>
      </c>
      <c r="L34" s="34">
        <f t="shared" si="14"/>
        <v>102.47999999999999</v>
      </c>
      <c r="N34" s="41">
        <v>1</v>
      </c>
      <c r="O34" s="42">
        <v>42.54</v>
      </c>
      <c r="P34" s="34">
        <f t="shared" si="15"/>
        <v>102.53999999999999</v>
      </c>
      <c r="Q34" s="34">
        <f t="shared" si="16"/>
        <v>205.01999999999998</v>
      </c>
      <c r="R34" s="34"/>
      <c r="S34" s="42"/>
      <c r="T34" s="34">
        <f t="shared" si="17"/>
        <v>102.50999999999999</v>
      </c>
      <c r="U34" s="33">
        <f t="shared" si="18"/>
        <v>1</v>
      </c>
      <c r="V34" s="34">
        <f t="shared" si="19"/>
        <v>42.509999999999991</v>
      </c>
    </row>
    <row r="35" spans="1:22" ht="13.5" customHeight="1" x14ac:dyDescent="0.25">
      <c r="A35" s="15">
        <f>RANK(D35,D25:D40)</f>
        <v>11</v>
      </c>
      <c r="B35" s="16">
        <f>'TOTAL OVERALL'!B35</f>
        <v>0</v>
      </c>
      <c r="C35" s="23"/>
      <c r="D35" s="18">
        <f t="shared" si="10"/>
        <v>0</v>
      </c>
      <c r="E35" s="19" t="str">
        <f t="shared" si="11"/>
        <v xml:space="preserve"> </v>
      </c>
      <c r="F35" s="39">
        <f t="shared" si="12"/>
        <v>0</v>
      </c>
      <c r="G35" s="21"/>
      <c r="H35" s="40">
        <f t="shared" si="13"/>
        <v>0</v>
      </c>
      <c r="I35" s="40"/>
      <c r="J35" s="41"/>
      <c r="K35" s="42"/>
      <c r="L35" s="34">
        <f t="shared" si="14"/>
        <v>0</v>
      </c>
      <c r="N35" s="41"/>
      <c r="O35" s="42"/>
      <c r="P35" s="34">
        <f t="shared" si="15"/>
        <v>0</v>
      </c>
      <c r="Q35" s="34">
        <f t="shared" si="16"/>
        <v>0</v>
      </c>
      <c r="R35" s="34"/>
      <c r="S35" s="42"/>
      <c r="T35" s="34">
        <f t="shared" si="17"/>
        <v>0</v>
      </c>
      <c r="U35" s="33">
        <f t="shared" si="18"/>
        <v>0</v>
      </c>
      <c r="V35" s="34">
        <f t="shared" si="19"/>
        <v>0</v>
      </c>
    </row>
    <row r="36" spans="1:22" ht="13.5" customHeight="1" x14ac:dyDescent="0.25">
      <c r="A36" s="15">
        <f>RANK(D36,D25:D40)</f>
        <v>11</v>
      </c>
      <c r="B36" s="16">
        <f>'TOTAL OVERALL'!B36</f>
        <v>0</v>
      </c>
      <c r="C36" s="23"/>
      <c r="D36" s="18">
        <f t="shared" si="10"/>
        <v>0</v>
      </c>
      <c r="E36" s="19" t="str">
        <f t="shared" si="11"/>
        <v xml:space="preserve"> </v>
      </c>
      <c r="F36" s="39">
        <f t="shared" si="12"/>
        <v>0</v>
      </c>
      <c r="G36" s="21"/>
      <c r="H36" s="40">
        <f t="shared" si="13"/>
        <v>0</v>
      </c>
      <c r="I36" s="40"/>
      <c r="J36" s="41"/>
      <c r="K36" s="42"/>
      <c r="L36" s="34">
        <f t="shared" si="14"/>
        <v>0</v>
      </c>
      <c r="N36" s="41"/>
      <c r="O36" s="42"/>
      <c r="P36" s="34">
        <f t="shared" si="15"/>
        <v>0</v>
      </c>
      <c r="Q36" s="34">
        <f t="shared" si="16"/>
        <v>0</v>
      </c>
      <c r="R36" s="34"/>
      <c r="S36" s="42"/>
      <c r="T36" s="34">
        <f t="shared" si="17"/>
        <v>0</v>
      </c>
      <c r="U36" s="33">
        <f t="shared" si="18"/>
        <v>0</v>
      </c>
      <c r="V36" s="34">
        <f t="shared" si="19"/>
        <v>0</v>
      </c>
    </row>
    <row r="37" spans="1:22" ht="13.5" customHeight="1" x14ac:dyDescent="0.25">
      <c r="A37" s="15">
        <f>RANK(D37,D25:D40)</f>
        <v>11</v>
      </c>
      <c r="B37" s="16">
        <f>'TOTAL OVERALL'!B37</f>
        <v>0</v>
      </c>
      <c r="C37" s="23"/>
      <c r="D37" s="18">
        <f t="shared" si="10"/>
        <v>0</v>
      </c>
      <c r="E37" s="19" t="str">
        <f t="shared" si="11"/>
        <v xml:space="preserve"> </v>
      </c>
      <c r="F37" s="39">
        <f t="shared" si="12"/>
        <v>0</v>
      </c>
      <c r="G37" s="21"/>
      <c r="H37" s="40">
        <f t="shared" si="13"/>
        <v>0</v>
      </c>
      <c r="I37" s="40"/>
      <c r="J37" s="41"/>
      <c r="K37" s="42"/>
      <c r="L37" s="34">
        <f t="shared" si="14"/>
        <v>0</v>
      </c>
      <c r="N37" s="41"/>
      <c r="O37" s="42"/>
      <c r="P37" s="34">
        <f t="shared" si="15"/>
        <v>0</v>
      </c>
      <c r="Q37" s="34">
        <f t="shared" si="16"/>
        <v>0</v>
      </c>
      <c r="R37" s="34"/>
      <c r="S37" s="42"/>
      <c r="T37" s="34">
        <f t="shared" si="17"/>
        <v>0</v>
      </c>
      <c r="U37" s="33">
        <f t="shared" si="18"/>
        <v>0</v>
      </c>
      <c r="V37" s="34">
        <f t="shared" si="19"/>
        <v>0</v>
      </c>
    </row>
    <row r="38" spans="1:22" ht="13.5" customHeight="1" x14ac:dyDescent="0.25">
      <c r="A38" s="15">
        <f>RANK(D38,D25:D40)</f>
        <v>11</v>
      </c>
      <c r="B38" s="16">
        <f>'TOTAL OVERALL'!B38</f>
        <v>0</v>
      </c>
      <c r="C38" s="23"/>
      <c r="D38" s="18">
        <f t="shared" si="10"/>
        <v>0</v>
      </c>
      <c r="E38" s="19" t="str">
        <f t="shared" si="11"/>
        <v xml:space="preserve"> </v>
      </c>
      <c r="F38" s="39">
        <f t="shared" si="12"/>
        <v>0</v>
      </c>
      <c r="G38" s="21"/>
      <c r="H38" s="40">
        <f t="shared" si="13"/>
        <v>0</v>
      </c>
      <c r="I38" s="40"/>
      <c r="J38" s="41"/>
      <c r="K38" s="42"/>
      <c r="L38" s="34">
        <f t="shared" si="14"/>
        <v>0</v>
      </c>
      <c r="N38" s="41"/>
      <c r="O38" s="42"/>
      <c r="P38" s="34">
        <f t="shared" si="15"/>
        <v>0</v>
      </c>
      <c r="Q38" s="34">
        <f t="shared" si="16"/>
        <v>0</v>
      </c>
      <c r="R38" s="34"/>
      <c r="S38" s="42"/>
      <c r="T38" s="34">
        <f t="shared" si="17"/>
        <v>0</v>
      </c>
      <c r="U38" s="33">
        <f t="shared" si="18"/>
        <v>0</v>
      </c>
      <c r="V38" s="34">
        <f t="shared" si="19"/>
        <v>0</v>
      </c>
    </row>
    <row r="39" spans="1:22" ht="14.25" customHeight="1" x14ac:dyDescent="0.25">
      <c r="A39" s="15">
        <f>RANK(D39,D25:D40)</f>
        <v>11</v>
      </c>
      <c r="B39" s="16">
        <f>'TOTAL OVERALL'!B39</f>
        <v>0</v>
      </c>
      <c r="C39" s="23"/>
      <c r="D39" s="18">
        <f t="shared" si="10"/>
        <v>0</v>
      </c>
      <c r="E39" s="19" t="str">
        <f t="shared" si="11"/>
        <v xml:space="preserve"> </v>
      </c>
      <c r="F39" s="39">
        <f t="shared" si="12"/>
        <v>0</v>
      </c>
      <c r="G39" s="21"/>
      <c r="H39" s="40">
        <f t="shared" si="13"/>
        <v>0</v>
      </c>
      <c r="I39" s="40"/>
      <c r="J39" s="41"/>
      <c r="K39" s="42"/>
      <c r="L39" s="34">
        <f t="shared" si="14"/>
        <v>0</v>
      </c>
      <c r="N39" s="41"/>
      <c r="O39" s="42"/>
      <c r="P39" s="34">
        <f t="shared" si="15"/>
        <v>0</v>
      </c>
      <c r="Q39" s="34">
        <f t="shared" si="16"/>
        <v>0</v>
      </c>
      <c r="R39" s="34"/>
      <c r="S39" s="42"/>
      <c r="T39" s="34">
        <f t="shared" si="17"/>
        <v>0</v>
      </c>
      <c r="U39" s="33">
        <f t="shared" si="18"/>
        <v>0</v>
      </c>
      <c r="V39" s="34">
        <f t="shared" si="19"/>
        <v>0</v>
      </c>
    </row>
    <row r="40" spans="1:22" ht="14.25" customHeight="1" x14ac:dyDescent="0.25">
      <c r="A40" s="15">
        <f>RANK(D40,D25:D40)</f>
        <v>11</v>
      </c>
      <c r="B40" s="16">
        <f>'TOTAL OVERALL'!B40</f>
        <v>0</v>
      </c>
      <c r="C40" s="23"/>
      <c r="D40" s="18">
        <f t="shared" si="10"/>
        <v>0</v>
      </c>
      <c r="E40" s="19" t="str">
        <f t="shared" si="11"/>
        <v xml:space="preserve"> </v>
      </c>
      <c r="F40" s="39">
        <f t="shared" si="12"/>
        <v>0</v>
      </c>
      <c r="G40" s="21"/>
      <c r="H40" s="40">
        <f t="shared" si="13"/>
        <v>0</v>
      </c>
      <c r="I40" s="40"/>
      <c r="J40" s="41"/>
      <c r="K40" s="42"/>
      <c r="L40" s="34">
        <f t="shared" si="14"/>
        <v>0</v>
      </c>
      <c r="N40" s="41"/>
      <c r="O40" s="42"/>
      <c r="P40" s="34">
        <f t="shared" si="15"/>
        <v>0</v>
      </c>
      <c r="Q40" s="34">
        <f t="shared" si="16"/>
        <v>0</v>
      </c>
      <c r="R40" s="34"/>
      <c r="S40" s="42"/>
      <c r="T40" s="34">
        <f t="shared" si="17"/>
        <v>0</v>
      </c>
      <c r="U40" s="33">
        <f t="shared" si="18"/>
        <v>0</v>
      </c>
      <c r="V40" s="34">
        <f t="shared" si="19"/>
        <v>0</v>
      </c>
    </row>
    <row r="41" spans="1:22" x14ac:dyDescent="0.25">
      <c r="B41" s="16"/>
      <c r="C41" s="4"/>
      <c r="D41" s="24"/>
      <c r="E41" s="43"/>
      <c r="F41" s="5"/>
      <c r="G41" s="5"/>
      <c r="H41" s="14"/>
      <c r="I41" s="14"/>
      <c r="J41" s="33"/>
      <c r="K41" s="34"/>
      <c r="L41" s="34"/>
      <c r="N41" s="33"/>
      <c r="O41" s="34"/>
      <c r="P41" s="34"/>
      <c r="Q41" s="34"/>
      <c r="R41" s="34"/>
      <c r="S41" s="36" t="s">
        <v>9</v>
      </c>
      <c r="T41" s="34"/>
      <c r="U41" s="33"/>
    </row>
    <row r="42" spans="1:22" x14ac:dyDescent="0.25">
      <c r="B42" s="25" t="s">
        <v>6</v>
      </c>
      <c r="C42" s="26"/>
      <c r="D42" s="27" t="s">
        <v>1</v>
      </c>
      <c r="E42" s="7"/>
      <c r="F42" s="37"/>
      <c r="G42" s="9"/>
      <c r="H42" s="14">
        <f>SMALL(T44:T51,(COUNTIF(T44:T51,0)+1))</f>
        <v>85.094999999999999</v>
      </c>
      <c r="I42" s="14"/>
      <c r="J42" s="35" t="s">
        <v>21</v>
      </c>
      <c r="K42" s="34"/>
      <c r="L42" s="34" t="s">
        <v>1</v>
      </c>
      <c r="N42" s="35" t="s">
        <v>22</v>
      </c>
      <c r="O42" s="34"/>
      <c r="P42" s="34"/>
      <c r="Q42" s="34" t="s">
        <v>10</v>
      </c>
      <c r="R42" s="34"/>
      <c r="S42" s="36" t="s">
        <v>11</v>
      </c>
      <c r="T42" s="34" t="s">
        <v>12</v>
      </c>
      <c r="U42" s="33" t="s">
        <v>12</v>
      </c>
    </row>
    <row r="43" spans="1:22" x14ac:dyDescent="0.25">
      <c r="A43" s="1" t="s">
        <v>2</v>
      </c>
      <c r="B43" s="10"/>
      <c r="C43" s="10"/>
      <c r="D43" s="44" t="s">
        <v>3</v>
      </c>
      <c r="E43" s="45" t="s">
        <v>13</v>
      </c>
      <c r="F43" s="38" t="s">
        <v>14</v>
      </c>
      <c r="G43" s="12"/>
      <c r="H43" s="5" t="s">
        <v>15</v>
      </c>
      <c r="I43" s="5"/>
      <c r="J43" s="33" t="s">
        <v>16</v>
      </c>
      <c r="K43" s="34" t="s">
        <v>17</v>
      </c>
      <c r="L43" s="34" t="s">
        <v>18</v>
      </c>
      <c r="N43" s="33" t="s">
        <v>16</v>
      </c>
      <c r="O43" s="34" t="s">
        <v>17</v>
      </c>
      <c r="P43" s="34" t="s">
        <v>18</v>
      </c>
      <c r="Q43" s="34" t="s">
        <v>18</v>
      </c>
      <c r="R43" s="34"/>
      <c r="S43" s="36" t="s">
        <v>19</v>
      </c>
      <c r="T43" s="34" t="s">
        <v>18</v>
      </c>
      <c r="U43" s="33" t="s">
        <v>20</v>
      </c>
      <c r="V43" s="1" t="s">
        <v>19</v>
      </c>
    </row>
    <row r="44" spans="1:22" x14ac:dyDescent="0.25">
      <c r="A44" s="15">
        <f>RANK(D44,D44:D51)</f>
        <v>3</v>
      </c>
      <c r="B44" s="16" t="s">
        <v>59</v>
      </c>
      <c r="C44" s="17"/>
      <c r="D44" s="18">
        <f t="shared" ref="D44:D51" si="20">IF(H44=0,0,($H$42/H44)*100)</f>
        <v>71.063509958662152</v>
      </c>
      <c r="E44" s="19">
        <f t="shared" ref="E44:E51" si="21">IF(U44=0," ",U44)</f>
        <v>1</v>
      </c>
      <c r="F44" s="39">
        <f t="shared" ref="F44:F51" si="22">V44</f>
        <v>59.745000000000005</v>
      </c>
      <c r="G44" s="21"/>
      <c r="H44" s="40">
        <f t="shared" ref="H44:H51" si="23">(T44)</f>
        <v>119.745</v>
      </c>
      <c r="I44" s="40"/>
      <c r="J44" s="41">
        <v>1</v>
      </c>
      <c r="K44" s="42">
        <v>59.95</v>
      </c>
      <c r="L44" s="34">
        <f t="shared" ref="L44:L51" si="24">SUM(J44*60,K44)</f>
        <v>119.95</v>
      </c>
      <c r="N44" s="41">
        <v>1</v>
      </c>
      <c r="O44" s="42">
        <v>59.54</v>
      </c>
      <c r="P44" s="34">
        <f t="shared" ref="P44:P51" si="25">SUM(N44*60,O44)</f>
        <v>119.53999999999999</v>
      </c>
      <c r="Q44" s="34">
        <f t="shared" ref="Q44:Q51" si="26">IF(P44=0,L44,SUM(L44,P44))</f>
        <v>239.49</v>
      </c>
      <c r="R44" s="34"/>
      <c r="S44" s="42"/>
      <c r="T44" s="34">
        <f t="shared" ref="T44:T51" si="27">IF(P44=0,SUM(Q44,S44),SUM(Q44/2,S44))</f>
        <v>119.745</v>
      </c>
      <c r="U44" s="33">
        <f t="shared" ref="U44:U51" si="28">QUOTIENT(T44,60)</f>
        <v>1</v>
      </c>
      <c r="V44" s="34">
        <f>SUM(T44-(U44*60))</f>
        <v>59.745000000000005</v>
      </c>
    </row>
    <row r="45" spans="1:22" x14ac:dyDescent="0.25">
      <c r="A45" s="15">
        <f>RANK(D45,D44:D51)</f>
        <v>5</v>
      </c>
      <c r="B45" s="16" t="s">
        <v>93</v>
      </c>
      <c r="C45" s="23"/>
      <c r="D45" s="18">
        <f t="shared" si="20"/>
        <v>61.522611430430544</v>
      </c>
      <c r="E45" s="19">
        <f t="shared" si="21"/>
        <v>2</v>
      </c>
      <c r="F45" s="39">
        <f t="shared" si="22"/>
        <v>18.314999999999998</v>
      </c>
      <c r="G45" s="21"/>
      <c r="H45" s="40">
        <f t="shared" si="23"/>
        <v>138.315</v>
      </c>
      <c r="I45" s="40"/>
      <c r="J45" s="41">
        <v>2</v>
      </c>
      <c r="K45" s="42">
        <v>17.350000000000001</v>
      </c>
      <c r="L45" s="34">
        <f t="shared" si="24"/>
        <v>137.35</v>
      </c>
      <c r="N45" s="41">
        <v>2</v>
      </c>
      <c r="O45" s="42">
        <v>19.28</v>
      </c>
      <c r="P45" s="34">
        <f t="shared" si="25"/>
        <v>139.28</v>
      </c>
      <c r="Q45" s="34">
        <f t="shared" si="26"/>
        <v>276.63</v>
      </c>
      <c r="R45" s="34"/>
      <c r="S45" s="42"/>
      <c r="T45" s="34">
        <f t="shared" si="27"/>
        <v>138.315</v>
      </c>
      <c r="U45" s="33">
        <f t="shared" si="28"/>
        <v>2</v>
      </c>
      <c r="V45" s="34">
        <f t="shared" ref="V45:V51" si="29">T45-(U45*60)</f>
        <v>18.314999999999998</v>
      </c>
    </row>
    <row r="46" spans="1:22" x14ac:dyDescent="0.25">
      <c r="A46" s="15">
        <f>RANK(D46,D44:D51)</f>
        <v>1</v>
      </c>
      <c r="B46" s="16" t="s">
        <v>60</v>
      </c>
      <c r="C46" s="23"/>
      <c r="D46" s="18">
        <f t="shared" si="20"/>
        <v>100</v>
      </c>
      <c r="E46" s="19">
        <f t="shared" si="21"/>
        <v>1</v>
      </c>
      <c r="F46" s="39">
        <f t="shared" si="22"/>
        <v>25.094999999999999</v>
      </c>
      <c r="G46" s="21"/>
      <c r="H46" s="40">
        <f t="shared" si="23"/>
        <v>85.094999999999999</v>
      </c>
      <c r="I46" s="40"/>
      <c r="J46" s="41">
        <v>1</v>
      </c>
      <c r="K46" s="42">
        <v>25.12</v>
      </c>
      <c r="L46" s="34">
        <f t="shared" si="24"/>
        <v>85.12</v>
      </c>
      <c r="N46" s="41">
        <v>1</v>
      </c>
      <c r="O46" s="42">
        <v>25.07</v>
      </c>
      <c r="P46" s="34">
        <f t="shared" si="25"/>
        <v>85.07</v>
      </c>
      <c r="Q46" s="34">
        <f t="shared" si="26"/>
        <v>170.19</v>
      </c>
      <c r="R46" s="34"/>
      <c r="S46" s="42"/>
      <c r="T46" s="34">
        <f t="shared" si="27"/>
        <v>85.094999999999999</v>
      </c>
      <c r="U46" s="33">
        <f t="shared" si="28"/>
        <v>1</v>
      </c>
      <c r="V46" s="34">
        <f t="shared" si="29"/>
        <v>25.094999999999999</v>
      </c>
    </row>
    <row r="47" spans="1:22" x14ac:dyDescent="0.25">
      <c r="A47" s="15">
        <f>RANK(D47,D44:D51)</f>
        <v>6</v>
      </c>
      <c r="B47" s="16" t="s">
        <v>61</v>
      </c>
      <c r="C47" s="23"/>
      <c r="D47" s="18">
        <f t="shared" si="20"/>
        <v>58.524759284731772</v>
      </c>
      <c r="E47" s="19">
        <f t="shared" si="21"/>
        <v>2</v>
      </c>
      <c r="F47" s="39">
        <f t="shared" si="22"/>
        <v>25.400000000000006</v>
      </c>
      <c r="G47" s="21"/>
      <c r="H47" s="40">
        <f t="shared" si="23"/>
        <v>145.4</v>
      </c>
      <c r="I47" s="40"/>
      <c r="J47" s="41">
        <v>2</v>
      </c>
      <c r="K47" s="42">
        <v>25.24</v>
      </c>
      <c r="L47" s="34">
        <f t="shared" si="24"/>
        <v>145.24</v>
      </c>
      <c r="N47" s="41">
        <v>2</v>
      </c>
      <c r="O47" s="42">
        <v>25.56</v>
      </c>
      <c r="P47" s="34">
        <f t="shared" si="25"/>
        <v>145.56</v>
      </c>
      <c r="Q47" s="34">
        <f t="shared" si="26"/>
        <v>290.8</v>
      </c>
      <c r="R47" s="34"/>
      <c r="S47" s="42"/>
      <c r="T47" s="34">
        <f t="shared" si="27"/>
        <v>145.4</v>
      </c>
      <c r="U47" s="33">
        <f t="shared" si="28"/>
        <v>2</v>
      </c>
      <c r="V47" s="34">
        <f t="shared" si="29"/>
        <v>25.400000000000006</v>
      </c>
    </row>
    <row r="48" spans="1:22" x14ac:dyDescent="0.25">
      <c r="A48" s="15">
        <f>RANK(D48,D44:D51)</f>
        <v>7</v>
      </c>
      <c r="B48" s="16" t="s">
        <v>94</v>
      </c>
      <c r="C48" s="23"/>
      <c r="D48" s="18">
        <f t="shared" si="20"/>
        <v>45.498048441426505</v>
      </c>
      <c r="E48" s="19">
        <f t="shared" si="21"/>
        <v>3</v>
      </c>
      <c r="F48" s="39">
        <f t="shared" si="22"/>
        <v>7.0300000000000011</v>
      </c>
      <c r="G48" s="21"/>
      <c r="H48" s="40">
        <f t="shared" si="23"/>
        <v>187.03</v>
      </c>
      <c r="I48" s="40"/>
      <c r="J48" s="41">
        <v>3</v>
      </c>
      <c r="K48" s="42">
        <v>6.99</v>
      </c>
      <c r="L48" s="34">
        <f t="shared" si="24"/>
        <v>186.99</v>
      </c>
      <c r="N48" s="41">
        <v>3</v>
      </c>
      <c r="O48" s="42">
        <v>7.07</v>
      </c>
      <c r="P48" s="34">
        <f t="shared" si="25"/>
        <v>187.07</v>
      </c>
      <c r="Q48" s="34">
        <f t="shared" si="26"/>
        <v>374.06</v>
      </c>
      <c r="R48" s="34"/>
      <c r="S48" s="42"/>
      <c r="T48" s="34">
        <f t="shared" si="27"/>
        <v>187.03</v>
      </c>
      <c r="U48" s="33">
        <f t="shared" si="28"/>
        <v>3</v>
      </c>
      <c r="V48" s="34">
        <f t="shared" si="29"/>
        <v>7.0300000000000011</v>
      </c>
    </row>
    <row r="49" spans="1:22" x14ac:dyDescent="0.25">
      <c r="A49" s="15">
        <f>RANK(D49,D44:D51)</f>
        <v>2</v>
      </c>
      <c r="B49" s="16" t="s">
        <v>95</v>
      </c>
      <c r="C49" s="23"/>
      <c r="D49" s="18">
        <f t="shared" si="20"/>
        <v>75.828729281767963</v>
      </c>
      <c r="E49" s="19">
        <f t="shared" si="21"/>
        <v>1</v>
      </c>
      <c r="F49" s="39">
        <f t="shared" si="22"/>
        <v>52.22</v>
      </c>
      <c r="G49" s="21"/>
      <c r="H49" s="40">
        <f t="shared" si="23"/>
        <v>112.22</v>
      </c>
      <c r="I49" s="40"/>
      <c r="J49" s="41">
        <v>1</v>
      </c>
      <c r="K49" s="42">
        <v>52.59</v>
      </c>
      <c r="L49" s="34">
        <f t="shared" si="24"/>
        <v>112.59</v>
      </c>
      <c r="N49" s="41">
        <v>1</v>
      </c>
      <c r="O49" s="42">
        <v>51.85</v>
      </c>
      <c r="P49" s="34">
        <f t="shared" si="25"/>
        <v>111.85</v>
      </c>
      <c r="Q49" s="34">
        <f t="shared" si="26"/>
        <v>224.44</v>
      </c>
      <c r="R49" s="34"/>
      <c r="S49" s="42"/>
      <c r="T49" s="34">
        <f t="shared" si="27"/>
        <v>112.22</v>
      </c>
      <c r="U49" s="33">
        <f t="shared" si="28"/>
        <v>1</v>
      </c>
      <c r="V49" s="34">
        <f t="shared" si="29"/>
        <v>52.22</v>
      </c>
    </row>
    <row r="50" spans="1:22" x14ac:dyDescent="0.25">
      <c r="A50" s="15">
        <f>RANK(D50,D44:D51)</f>
        <v>4</v>
      </c>
      <c r="B50" s="16" t="s">
        <v>96</v>
      </c>
      <c r="C50" s="23"/>
      <c r="D50" s="18">
        <f t="shared" si="20"/>
        <v>70.175655616031676</v>
      </c>
      <c r="E50" s="19">
        <f t="shared" si="21"/>
        <v>2</v>
      </c>
      <c r="F50" s="39">
        <f t="shared" si="22"/>
        <v>1.2599999999999909</v>
      </c>
      <c r="G50" s="21"/>
      <c r="H50" s="40">
        <f t="shared" si="23"/>
        <v>121.25999999999999</v>
      </c>
      <c r="I50" s="40"/>
      <c r="J50" s="41">
        <v>2</v>
      </c>
      <c r="K50" s="42">
        <v>1.44</v>
      </c>
      <c r="L50" s="34">
        <f t="shared" si="24"/>
        <v>121.44</v>
      </c>
      <c r="N50" s="41">
        <v>2</v>
      </c>
      <c r="O50" s="42">
        <v>1.08</v>
      </c>
      <c r="P50" s="34">
        <f t="shared" si="25"/>
        <v>121.08</v>
      </c>
      <c r="Q50" s="34">
        <f t="shared" si="26"/>
        <v>242.51999999999998</v>
      </c>
      <c r="R50" s="34"/>
      <c r="S50" s="42"/>
      <c r="T50" s="34">
        <f t="shared" si="27"/>
        <v>121.25999999999999</v>
      </c>
      <c r="U50" s="33">
        <f t="shared" si="28"/>
        <v>2</v>
      </c>
      <c r="V50" s="34">
        <f t="shared" si="29"/>
        <v>1.2599999999999909</v>
      </c>
    </row>
    <row r="51" spans="1:22" x14ac:dyDescent="0.25">
      <c r="A51" s="15">
        <f>RANK(D51,D44:D51)</f>
        <v>8</v>
      </c>
      <c r="B51" s="16" t="s">
        <v>92</v>
      </c>
      <c r="C51" s="23"/>
      <c r="D51" s="18">
        <f t="shared" si="20"/>
        <v>34.870712617301152</v>
      </c>
      <c r="E51" s="19">
        <f t="shared" si="21"/>
        <v>4</v>
      </c>
      <c r="F51" s="39">
        <f t="shared" si="22"/>
        <v>4.0300000000000011</v>
      </c>
      <c r="G51" s="21"/>
      <c r="H51" s="40">
        <f t="shared" si="23"/>
        <v>244.03</v>
      </c>
      <c r="I51" s="40"/>
      <c r="J51" s="41">
        <v>4</v>
      </c>
      <c r="K51" s="42">
        <v>4.71</v>
      </c>
      <c r="L51" s="34">
        <f t="shared" si="24"/>
        <v>244.71</v>
      </c>
      <c r="N51" s="41">
        <v>4</v>
      </c>
      <c r="O51" s="42">
        <v>3.35</v>
      </c>
      <c r="P51" s="34">
        <f t="shared" si="25"/>
        <v>243.35</v>
      </c>
      <c r="Q51" s="34">
        <f t="shared" si="26"/>
        <v>488.06</v>
      </c>
      <c r="R51" s="34"/>
      <c r="S51" s="42"/>
      <c r="T51" s="34">
        <f t="shared" si="27"/>
        <v>244.03</v>
      </c>
      <c r="U51" s="33">
        <f t="shared" si="28"/>
        <v>4</v>
      </c>
      <c r="V51" s="34">
        <f t="shared" si="29"/>
        <v>4.0300000000000011</v>
      </c>
    </row>
  </sheetData>
  <pageMargins left="0.74791666666666667" right="0.74791666666666667" top="0.98402777777777772" bottom="0.98402777777777772" header="0.51180555555555551" footer="0.51180555555555551"/>
  <pageSetup scale="72" firstPageNumber="0" orientation="landscape" horizontalDpi="300" verticalDpi="300" r:id="rId1"/>
  <headerFooter alignWithMargins="0"/>
  <colBreaks count="1" manualBreakCount="1">
    <brk id="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V3776"/>
  <sheetViews>
    <sheetView topLeftCell="A3" workbookViewId="0">
      <selection activeCell="F20" sqref="F20"/>
    </sheetView>
  </sheetViews>
  <sheetFormatPr defaultColWidth="9" defaultRowHeight="13.2" x14ac:dyDescent="0.25"/>
  <cols>
    <col min="1" max="4" width="9" style="1"/>
    <col min="5" max="5" width="7.33203125" style="1" customWidth="1"/>
    <col min="6" max="6" width="8.33203125" style="1" customWidth="1"/>
    <col min="7" max="7" width="4.6640625" style="1" hidden="1" customWidth="1"/>
    <col min="8" max="8" width="8.33203125" style="1" customWidth="1"/>
    <col min="9" max="9" width="5" style="1" hidden="1" customWidth="1"/>
    <col min="10" max="10" width="5" style="1" customWidth="1"/>
    <col min="11" max="11" width="7.6640625" style="1" customWidth="1"/>
    <col min="12" max="12" width="9.109375" style="1" customWidth="1"/>
    <col min="13" max="13" width="6.6640625" style="1" hidden="1" customWidth="1"/>
    <col min="14" max="14" width="5.6640625" style="1" customWidth="1"/>
    <col min="15" max="15" width="7.6640625" style="1" customWidth="1"/>
    <col min="16" max="16" width="10.33203125" style="1" customWidth="1"/>
    <col min="17" max="17" width="10.44140625" style="1" customWidth="1"/>
    <col min="18" max="18" width="2.6640625" style="1" hidden="1" customWidth="1"/>
    <col min="19" max="19" width="9.109375" style="1" customWidth="1"/>
    <col min="20" max="20" width="10.6640625" style="1" customWidth="1"/>
    <col min="21" max="21" width="9" style="1"/>
    <col min="22" max="22" width="8.88671875" style="1" customWidth="1"/>
    <col min="23" max="16384" width="9" style="1"/>
  </cols>
  <sheetData>
    <row r="1" spans="1:22" x14ac:dyDescent="0.25">
      <c r="B1" s="2" t="s">
        <v>33</v>
      </c>
      <c r="H1" s="3"/>
      <c r="L1" s="3"/>
      <c r="P1" s="3"/>
      <c r="Q1" s="3"/>
      <c r="T1" s="3"/>
    </row>
    <row r="2" spans="1:22" x14ac:dyDescent="0.25">
      <c r="J2" s="33"/>
      <c r="K2" s="34"/>
      <c r="L2" s="34"/>
      <c r="N2" s="33"/>
      <c r="O2" s="34"/>
      <c r="P2" s="34"/>
      <c r="Q2" s="34"/>
      <c r="R2" s="34"/>
      <c r="S2" s="34"/>
      <c r="T2" s="34"/>
      <c r="U2" s="33"/>
    </row>
    <row r="3" spans="1:22" ht="13.5" customHeight="1" x14ac:dyDescent="0.25">
      <c r="B3" s="4"/>
      <c r="C3" s="4"/>
      <c r="D3" s="4"/>
      <c r="E3" s="5"/>
      <c r="F3" s="5"/>
      <c r="G3" s="5"/>
      <c r="H3" s="14"/>
      <c r="I3" s="14"/>
      <c r="J3" s="35" t="s">
        <v>8</v>
      </c>
      <c r="K3" s="34"/>
      <c r="L3" s="34"/>
      <c r="N3" s="35" t="s">
        <v>8</v>
      </c>
      <c r="O3" s="34"/>
      <c r="P3" s="34"/>
      <c r="Q3" s="34"/>
      <c r="R3" s="34"/>
      <c r="S3" s="36" t="s">
        <v>9</v>
      </c>
      <c r="T3" s="34"/>
      <c r="U3" s="33"/>
    </row>
    <row r="4" spans="1:22" ht="14.25" customHeight="1" x14ac:dyDescent="0.25">
      <c r="B4" s="6" t="s">
        <v>0</v>
      </c>
      <c r="C4" s="6"/>
      <c r="D4" s="32"/>
      <c r="E4" s="7"/>
      <c r="F4" s="37"/>
      <c r="G4" s="9"/>
      <c r="H4" s="14">
        <f>SMALL(T6:T21,(COUNTIF(T6:T21,0)+1))</f>
        <v>31.560000000000002</v>
      </c>
      <c r="I4" s="14"/>
      <c r="J4" s="35">
        <v>1</v>
      </c>
      <c r="K4" s="34"/>
      <c r="L4" s="34" t="s">
        <v>1</v>
      </c>
      <c r="N4" s="35">
        <v>2</v>
      </c>
      <c r="O4" s="34"/>
      <c r="P4" s="34"/>
      <c r="Q4" s="34" t="s">
        <v>10</v>
      </c>
      <c r="R4" s="34"/>
      <c r="S4" s="36" t="s">
        <v>11</v>
      </c>
      <c r="T4" s="34" t="s">
        <v>12</v>
      </c>
      <c r="U4" s="35" t="s">
        <v>12</v>
      </c>
    </row>
    <row r="5" spans="1:22" x14ac:dyDescent="0.25">
      <c r="A5" s="1" t="s">
        <v>2</v>
      </c>
      <c r="B5" s="10"/>
      <c r="C5" s="10"/>
      <c r="D5" s="10" t="s">
        <v>3</v>
      </c>
      <c r="E5" s="10" t="s">
        <v>13</v>
      </c>
      <c r="F5" s="38" t="s">
        <v>14</v>
      </c>
      <c r="G5" s="12"/>
      <c r="H5" s="5" t="s">
        <v>15</v>
      </c>
      <c r="I5" s="5"/>
      <c r="J5" s="33" t="s">
        <v>16</v>
      </c>
      <c r="K5" s="34" t="s">
        <v>17</v>
      </c>
      <c r="L5" s="34" t="s">
        <v>18</v>
      </c>
      <c r="N5" s="33" t="s">
        <v>16</v>
      </c>
      <c r="O5" s="34" t="s">
        <v>17</v>
      </c>
      <c r="P5" s="34" t="s">
        <v>18</v>
      </c>
      <c r="Q5" s="34" t="s">
        <v>18</v>
      </c>
      <c r="R5" s="34"/>
      <c r="S5" s="36" t="s">
        <v>19</v>
      </c>
      <c r="T5" s="34" t="s">
        <v>18</v>
      </c>
      <c r="U5" s="33" t="s">
        <v>20</v>
      </c>
      <c r="V5" s="1" t="s">
        <v>19</v>
      </c>
    </row>
    <row r="6" spans="1:22" x14ac:dyDescent="0.25">
      <c r="A6" s="15">
        <f>RANK(D6,D6:D21)</f>
        <v>4</v>
      </c>
      <c r="B6" s="16" t="str">
        <f ca="1">'TOTAL OVERALL'!B6</f>
        <v>Alfred 1</v>
      </c>
      <c r="C6" s="17"/>
      <c r="D6" s="18">
        <f t="shared" ref="D6:D21" si="0">IF(H6=0,0,($H$4/H6)*100)</f>
        <v>75.629043853342921</v>
      </c>
      <c r="E6" s="19" t="str">
        <f t="shared" ref="E6:E22" si="1">IF(U6=0," ",U6)</f>
        <v xml:space="preserve"> </v>
      </c>
      <c r="F6" s="39">
        <f t="shared" ref="F6:F22" si="2">V6</f>
        <v>41.730000000000004</v>
      </c>
      <c r="G6" s="21"/>
      <c r="H6" s="40">
        <f t="shared" ref="H6:H22" si="3">(T6)</f>
        <v>41.730000000000004</v>
      </c>
      <c r="I6" s="40"/>
      <c r="J6" s="41"/>
      <c r="K6" s="42">
        <v>42</v>
      </c>
      <c r="L6" s="34">
        <f t="shared" ref="L6:L22" si="4">SUM(J6*60,K6)</f>
        <v>42</v>
      </c>
      <c r="N6" s="41"/>
      <c r="O6" s="42">
        <v>41.46</v>
      </c>
      <c r="P6" s="34">
        <f t="shared" ref="P6:P22" si="5">SUM(N6*60,O6)</f>
        <v>41.46</v>
      </c>
      <c r="Q6" s="34">
        <f t="shared" ref="Q6:Q22" si="6">IF(P6=0,L6,SUM(L6,P6))</f>
        <v>83.460000000000008</v>
      </c>
      <c r="R6" s="34"/>
      <c r="S6" s="42"/>
      <c r="T6" s="34">
        <f t="shared" ref="T6:T22" si="7">IF(P6=0,SUM(Q6,S6),SUM(Q6/2,S6))</f>
        <v>41.730000000000004</v>
      </c>
      <c r="U6" s="33">
        <f t="shared" ref="U6:U22" si="8">QUOTIENT(T6,60)</f>
        <v>0</v>
      </c>
      <c r="V6" s="34">
        <f>SUM(T6-(U6*60))</f>
        <v>41.730000000000004</v>
      </c>
    </row>
    <row r="7" spans="1:22" x14ac:dyDescent="0.25">
      <c r="A7" s="15">
        <f>RANK(D7,D6:D21)</f>
        <v>7</v>
      </c>
      <c r="B7" s="16" t="s">
        <v>73</v>
      </c>
      <c r="C7" s="17"/>
      <c r="D7" s="18">
        <f t="shared" si="0"/>
        <v>57.781032588795313</v>
      </c>
      <c r="E7" s="19" t="str">
        <f t="shared" si="1"/>
        <v xml:space="preserve"> </v>
      </c>
      <c r="F7" s="39">
        <f t="shared" si="2"/>
        <v>54.620000000000005</v>
      </c>
      <c r="G7" s="21"/>
      <c r="H7" s="40">
        <f t="shared" si="3"/>
        <v>54.620000000000005</v>
      </c>
      <c r="I7" s="40"/>
      <c r="J7" s="41"/>
      <c r="K7" s="42">
        <v>54.15</v>
      </c>
      <c r="L7" s="34">
        <f t="shared" si="4"/>
        <v>54.15</v>
      </c>
      <c r="N7" s="41"/>
      <c r="O7" s="42">
        <v>55.09</v>
      </c>
      <c r="P7" s="34">
        <f t="shared" si="5"/>
        <v>55.09</v>
      </c>
      <c r="Q7" s="34">
        <f t="shared" si="6"/>
        <v>109.24000000000001</v>
      </c>
      <c r="R7" s="34"/>
      <c r="S7" s="42"/>
      <c r="T7" s="34">
        <f t="shared" si="7"/>
        <v>54.620000000000005</v>
      </c>
      <c r="U7" s="33">
        <f t="shared" si="8"/>
        <v>0</v>
      </c>
      <c r="V7" s="34">
        <f>T7-(U7*60)</f>
        <v>54.620000000000005</v>
      </c>
    </row>
    <row r="8" spans="1:22" x14ac:dyDescent="0.25">
      <c r="A8" s="15">
        <f>RANK(D8,D6:D21)</f>
        <v>1</v>
      </c>
      <c r="B8" s="16" t="s">
        <v>74</v>
      </c>
      <c r="C8" s="23"/>
      <c r="D8" s="18">
        <f t="shared" si="0"/>
        <v>100</v>
      </c>
      <c r="E8" s="19" t="str">
        <f t="shared" si="1"/>
        <v xml:space="preserve"> </v>
      </c>
      <c r="F8" s="39">
        <f t="shared" si="2"/>
        <v>31.560000000000002</v>
      </c>
      <c r="G8" s="21"/>
      <c r="H8" s="40">
        <f t="shared" si="3"/>
        <v>31.560000000000002</v>
      </c>
      <c r="I8" s="40"/>
      <c r="J8" s="41"/>
      <c r="K8" s="42">
        <v>31.51</v>
      </c>
      <c r="L8" s="34">
        <f t="shared" si="4"/>
        <v>31.51</v>
      </c>
      <c r="N8" s="41"/>
      <c r="O8" s="42">
        <v>31.61</v>
      </c>
      <c r="P8" s="34">
        <f t="shared" si="5"/>
        <v>31.61</v>
      </c>
      <c r="Q8" s="34">
        <f t="shared" si="6"/>
        <v>63.120000000000005</v>
      </c>
      <c r="R8" s="34"/>
      <c r="S8" s="42"/>
      <c r="T8" s="34">
        <f t="shared" si="7"/>
        <v>31.560000000000002</v>
      </c>
      <c r="U8" s="33">
        <f t="shared" si="8"/>
        <v>0</v>
      </c>
      <c r="V8" s="34">
        <f>T8-(U8*60)</f>
        <v>31.560000000000002</v>
      </c>
    </row>
    <row r="9" spans="1:22" x14ac:dyDescent="0.25">
      <c r="A9" s="15">
        <f>RANK(D9,D6:D21)</f>
        <v>8</v>
      </c>
      <c r="B9" s="16" t="s">
        <v>75</v>
      </c>
      <c r="C9" s="23"/>
      <c r="D9" s="18">
        <f t="shared" si="0"/>
        <v>54.390348987505391</v>
      </c>
      <c r="E9" s="19" t="str">
        <f t="shared" si="1"/>
        <v xml:space="preserve"> </v>
      </c>
      <c r="F9" s="39">
        <f t="shared" si="2"/>
        <v>58.024999999999999</v>
      </c>
      <c r="G9" s="21"/>
      <c r="H9" s="40">
        <f t="shared" si="3"/>
        <v>58.024999999999999</v>
      </c>
      <c r="I9" s="40"/>
      <c r="J9" s="41"/>
      <c r="K9" s="42">
        <v>57.98</v>
      </c>
      <c r="L9" s="34">
        <f t="shared" si="4"/>
        <v>57.98</v>
      </c>
      <c r="N9" s="41"/>
      <c r="O9" s="42">
        <v>58.07</v>
      </c>
      <c r="P9" s="34">
        <f t="shared" si="5"/>
        <v>58.07</v>
      </c>
      <c r="Q9" s="34">
        <f t="shared" si="6"/>
        <v>116.05</v>
      </c>
      <c r="R9" s="34"/>
      <c r="S9" s="42"/>
      <c r="T9" s="34">
        <f t="shared" si="7"/>
        <v>58.024999999999999</v>
      </c>
      <c r="U9" s="33">
        <f t="shared" si="8"/>
        <v>0</v>
      </c>
      <c r="V9" s="34">
        <f>SUM(T9-(U9*60))</f>
        <v>58.024999999999999</v>
      </c>
    </row>
    <row r="10" spans="1:22" x14ac:dyDescent="0.25">
      <c r="A10" s="15">
        <f>RANK(D10,D6:D21)</f>
        <v>11</v>
      </c>
      <c r="B10" s="16" t="s">
        <v>76</v>
      </c>
      <c r="C10" s="23"/>
      <c r="D10" s="18">
        <f t="shared" si="0"/>
        <v>47.745839636913772</v>
      </c>
      <c r="E10" s="19">
        <f t="shared" si="1"/>
        <v>1</v>
      </c>
      <c r="F10" s="39">
        <f t="shared" si="2"/>
        <v>6.0999999999999943</v>
      </c>
      <c r="G10" s="21"/>
      <c r="H10" s="40">
        <f t="shared" si="3"/>
        <v>66.099999999999994</v>
      </c>
      <c r="I10" s="40"/>
      <c r="J10" s="41">
        <v>1</v>
      </c>
      <c r="K10" s="42">
        <v>6.08</v>
      </c>
      <c r="L10" s="34">
        <f t="shared" si="4"/>
        <v>66.08</v>
      </c>
      <c r="N10" s="41">
        <v>1</v>
      </c>
      <c r="O10" s="42">
        <v>6.12</v>
      </c>
      <c r="P10" s="34">
        <f t="shared" si="5"/>
        <v>66.12</v>
      </c>
      <c r="Q10" s="34">
        <f t="shared" si="6"/>
        <v>132.19999999999999</v>
      </c>
      <c r="R10" s="34"/>
      <c r="S10" s="42"/>
      <c r="T10" s="34">
        <f t="shared" si="7"/>
        <v>66.099999999999994</v>
      </c>
      <c r="U10" s="33">
        <f t="shared" si="8"/>
        <v>1</v>
      </c>
      <c r="V10" s="34">
        <f>SUM(T10-(U10*60))</f>
        <v>6.0999999999999943</v>
      </c>
    </row>
    <row r="11" spans="1:22" x14ac:dyDescent="0.25">
      <c r="A11" s="15">
        <f>RANK(D11,D6:D21)</f>
        <v>5</v>
      </c>
      <c r="B11" s="16" t="s">
        <v>77</v>
      </c>
      <c r="C11" s="17"/>
      <c r="D11" s="18">
        <f t="shared" si="0"/>
        <v>74.57466918714556</v>
      </c>
      <c r="E11" s="19" t="str">
        <f t="shared" si="1"/>
        <v xml:space="preserve"> </v>
      </c>
      <c r="F11" s="39">
        <f t="shared" si="2"/>
        <v>42.32</v>
      </c>
      <c r="G11" s="21"/>
      <c r="H11" s="40">
        <f t="shared" si="3"/>
        <v>42.32</v>
      </c>
      <c r="I11" s="40"/>
      <c r="J11" s="41"/>
      <c r="K11" s="42">
        <v>42.02</v>
      </c>
      <c r="L11" s="34">
        <f t="shared" si="4"/>
        <v>42.02</v>
      </c>
      <c r="N11" s="41"/>
      <c r="O11" s="42">
        <v>42.62</v>
      </c>
      <c r="P11" s="34">
        <f t="shared" si="5"/>
        <v>42.62</v>
      </c>
      <c r="Q11" s="34">
        <f t="shared" si="6"/>
        <v>84.64</v>
      </c>
      <c r="R11" s="34"/>
      <c r="S11" s="42"/>
      <c r="T11" s="34">
        <f t="shared" si="7"/>
        <v>42.32</v>
      </c>
      <c r="U11" s="33">
        <f t="shared" si="8"/>
        <v>0</v>
      </c>
      <c r="V11" s="34">
        <f t="shared" ref="V11:V22" si="9">T11-(U11*60)</f>
        <v>42.32</v>
      </c>
    </row>
    <row r="12" spans="1:22" x14ac:dyDescent="0.25">
      <c r="A12" s="15">
        <f>RANK(D12,D6:D21)</f>
        <v>9</v>
      </c>
      <c r="B12" s="16" t="s">
        <v>78</v>
      </c>
      <c r="C12" s="23"/>
      <c r="D12" s="18">
        <f t="shared" si="0"/>
        <v>52.873178086781714</v>
      </c>
      <c r="E12" s="19" t="str">
        <f t="shared" si="1"/>
        <v xml:space="preserve"> </v>
      </c>
      <c r="F12" s="39">
        <f t="shared" si="2"/>
        <v>59.69</v>
      </c>
      <c r="G12" s="21"/>
      <c r="H12" s="40">
        <f t="shared" si="3"/>
        <v>59.69</v>
      </c>
      <c r="I12" s="40"/>
      <c r="J12" s="41"/>
      <c r="K12" s="42">
        <v>59.77</v>
      </c>
      <c r="L12" s="34">
        <f t="shared" si="4"/>
        <v>59.77</v>
      </c>
      <c r="N12" s="41"/>
      <c r="O12" s="42">
        <v>59.61</v>
      </c>
      <c r="P12" s="34">
        <f t="shared" si="5"/>
        <v>59.61</v>
      </c>
      <c r="Q12" s="34">
        <f t="shared" si="6"/>
        <v>119.38</v>
      </c>
      <c r="R12" s="34"/>
      <c r="S12" s="42"/>
      <c r="T12" s="34">
        <f t="shared" si="7"/>
        <v>59.69</v>
      </c>
      <c r="U12" s="33">
        <f t="shared" si="8"/>
        <v>0</v>
      </c>
      <c r="V12" s="34">
        <f t="shared" si="9"/>
        <v>59.69</v>
      </c>
    </row>
    <row r="13" spans="1:22" x14ac:dyDescent="0.25">
      <c r="A13" s="15">
        <f>RANK(D13,D6:D21)</f>
        <v>12</v>
      </c>
      <c r="B13" s="16" t="s">
        <v>79</v>
      </c>
      <c r="C13" s="17"/>
      <c r="D13" s="18">
        <f t="shared" si="0"/>
        <v>46.572714528148751</v>
      </c>
      <c r="E13" s="19">
        <f t="shared" si="1"/>
        <v>1</v>
      </c>
      <c r="F13" s="39">
        <f t="shared" si="2"/>
        <v>7.7650000000000006</v>
      </c>
      <c r="G13" s="21"/>
      <c r="H13" s="40">
        <f t="shared" si="3"/>
        <v>67.765000000000001</v>
      </c>
      <c r="I13" s="40"/>
      <c r="J13" s="41">
        <v>1</v>
      </c>
      <c r="K13" s="42">
        <v>7.74</v>
      </c>
      <c r="L13" s="34">
        <f t="shared" si="4"/>
        <v>67.739999999999995</v>
      </c>
      <c r="N13" s="41">
        <v>1</v>
      </c>
      <c r="O13" s="42">
        <v>7.79</v>
      </c>
      <c r="P13" s="34">
        <f t="shared" si="5"/>
        <v>67.790000000000006</v>
      </c>
      <c r="Q13" s="34">
        <f t="shared" si="6"/>
        <v>135.53</v>
      </c>
      <c r="R13" s="34"/>
      <c r="S13" s="42"/>
      <c r="T13" s="34">
        <f t="shared" si="7"/>
        <v>67.765000000000001</v>
      </c>
      <c r="U13" s="33">
        <f t="shared" si="8"/>
        <v>1</v>
      </c>
      <c r="V13" s="34">
        <f t="shared" si="9"/>
        <v>7.7650000000000006</v>
      </c>
    </row>
    <row r="14" spans="1:22" x14ac:dyDescent="0.25">
      <c r="A14" s="15">
        <f>RANK(D14,D6:D21)</f>
        <v>14</v>
      </c>
      <c r="B14" s="16" t="s">
        <v>80</v>
      </c>
      <c r="C14" s="17"/>
      <c r="D14" s="18">
        <f t="shared" si="0"/>
        <v>44.072056975282784</v>
      </c>
      <c r="E14" s="19">
        <f t="shared" si="1"/>
        <v>1</v>
      </c>
      <c r="F14" s="39">
        <f t="shared" si="2"/>
        <v>11.61</v>
      </c>
      <c r="G14" s="21"/>
      <c r="H14" s="40">
        <f t="shared" si="3"/>
        <v>71.61</v>
      </c>
      <c r="I14" s="40"/>
      <c r="J14" s="41">
        <v>1</v>
      </c>
      <c r="K14" s="42">
        <v>11.69</v>
      </c>
      <c r="L14" s="34">
        <f t="shared" si="4"/>
        <v>71.69</v>
      </c>
      <c r="N14" s="41">
        <v>1</v>
      </c>
      <c r="O14" s="42">
        <v>11.53</v>
      </c>
      <c r="P14" s="34">
        <f t="shared" si="5"/>
        <v>71.53</v>
      </c>
      <c r="Q14" s="34">
        <f t="shared" si="6"/>
        <v>143.22</v>
      </c>
      <c r="R14" s="34"/>
      <c r="S14" s="42"/>
      <c r="T14" s="34">
        <f t="shared" si="7"/>
        <v>71.61</v>
      </c>
      <c r="U14" s="33">
        <f t="shared" si="8"/>
        <v>1</v>
      </c>
      <c r="V14" s="34">
        <f t="shared" si="9"/>
        <v>11.61</v>
      </c>
    </row>
    <row r="15" spans="1:22" x14ac:dyDescent="0.25">
      <c r="A15" s="15">
        <f>RANK(D15,D6:D21)</f>
        <v>3</v>
      </c>
      <c r="B15" s="16" t="s">
        <v>81</v>
      </c>
      <c r="C15" s="17"/>
      <c r="D15" s="18">
        <f t="shared" si="0"/>
        <v>79.586432984491239</v>
      </c>
      <c r="E15" s="19" t="str">
        <f t="shared" si="1"/>
        <v xml:space="preserve"> </v>
      </c>
      <c r="F15" s="39">
        <f t="shared" si="2"/>
        <v>39.655000000000001</v>
      </c>
      <c r="G15" s="21"/>
      <c r="H15" s="40">
        <f t="shared" si="3"/>
        <v>39.655000000000001</v>
      </c>
      <c r="I15" s="40"/>
      <c r="J15" s="41"/>
      <c r="K15" s="42">
        <v>39.71</v>
      </c>
      <c r="L15" s="34">
        <f t="shared" si="4"/>
        <v>39.71</v>
      </c>
      <c r="N15" s="41"/>
      <c r="O15" s="42">
        <v>39.6</v>
      </c>
      <c r="P15" s="34">
        <f t="shared" si="5"/>
        <v>39.6</v>
      </c>
      <c r="Q15" s="34">
        <f t="shared" si="6"/>
        <v>79.31</v>
      </c>
      <c r="R15" s="34"/>
      <c r="S15" s="42"/>
      <c r="T15" s="34">
        <f t="shared" si="7"/>
        <v>39.655000000000001</v>
      </c>
      <c r="U15" s="33">
        <f t="shared" si="8"/>
        <v>0</v>
      </c>
      <c r="V15" s="34">
        <f t="shared" si="9"/>
        <v>39.655000000000001</v>
      </c>
    </row>
    <row r="16" spans="1:22" x14ac:dyDescent="0.25">
      <c r="A16" s="15">
        <f>RANK(D16,D6:D21)</f>
        <v>2</v>
      </c>
      <c r="B16" s="16" t="s">
        <v>82</v>
      </c>
      <c r="C16" s="17"/>
      <c r="D16" s="18">
        <f t="shared" si="0"/>
        <v>85.193683358078019</v>
      </c>
      <c r="E16" s="19" t="str">
        <f t="shared" si="1"/>
        <v xml:space="preserve"> </v>
      </c>
      <c r="F16" s="39">
        <f t="shared" si="2"/>
        <v>37.045000000000002</v>
      </c>
      <c r="G16" s="21"/>
      <c r="H16" s="40">
        <f t="shared" si="3"/>
        <v>37.045000000000002</v>
      </c>
      <c r="I16" s="40"/>
      <c r="J16" s="41"/>
      <c r="K16" s="42">
        <v>36.58</v>
      </c>
      <c r="L16" s="34">
        <f t="shared" si="4"/>
        <v>36.58</v>
      </c>
      <c r="N16" s="41"/>
      <c r="O16" s="42">
        <v>37.51</v>
      </c>
      <c r="P16" s="34">
        <f t="shared" si="5"/>
        <v>37.51</v>
      </c>
      <c r="Q16" s="34">
        <f t="shared" si="6"/>
        <v>74.09</v>
      </c>
      <c r="R16" s="34"/>
      <c r="S16" s="42"/>
      <c r="T16" s="34">
        <f t="shared" si="7"/>
        <v>37.045000000000002</v>
      </c>
      <c r="U16" s="33">
        <f t="shared" si="8"/>
        <v>0</v>
      </c>
      <c r="V16" s="34">
        <f t="shared" si="9"/>
        <v>37.045000000000002</v>
      </c>
    </row>
    <row r="17" spans="1:22" x14ac:dyDescent="0.25">
      <c r="A17" s="15">
        <f>RANK(D17,D6:D21)</f>
        <v>10</v>
      </c>
      <c r="B17" s="16" t="s">
        <v>83</v>
      </c>
      <c r="C17" s="17"/>
      <c r="D17" s="18">
        <f t="shared" si="0"/>
        <v>48.430906161282905</v>
      </c>
      <c r="E17" s="19">
        <f t="shared" si="1"/>
        <v>1</v>
      </c>
      <c r="F17" s="39">
        <f t="shared" si="2"/>
        <v>5.164999999999992</v>
      </c>
      <c r="G17" s="21"/>
      <c r="H17" s="40">
        <f t="shared" si="3"/>
        <v>65.164999999999992</v>
      </c>
      <c r="I17" s="40"/>
      <c r="J17" s="41">
        <v>1</v>
      </c>
      <c r="K17" s="42">
        <v>5.2</v>
      </c>
      <c r="L17" s="34">
        <f t="shared" si="4"/>
        <v>65.2</v>
      </c>
      <c r="N17" s="41">
        <v>1</v>
      </c>
      <c r="O17" s="42">
        <v>5.13</v>
      </c>
      <c r="P17" s="34">
        <f t="shared" si="5"/>
        <v>65.13</v>
      </c>
      <c r="Q17" s="34">
        <f t="shared" si="6"/>
        <v>130.32999999999998</v>
      </c>
      <c r="R17" s="34"/>
      <c r="S17" s="42"/>
      <c r="T17" s="34">
        <f t="shared" si="7"/>
        <v>65.164999999999992</v>
      </c>
      <c r="U17" s="33">
        <f t="shared" si="8"/>
        <v>1</v>
      </c>
      <c r="V17" s="34">
        <f t="shared" si="9"/>
        <v>5.164999999999992</v>
      </c>
    </row>
    <row r="18" spans="1:22" x14ac:dyDescent="0.25">
      <c r="A18" s="15">
        <f>RANK(D18,D6:D21)</f>
        <v>16</v>
      </c>
      <c r="B18" s="16" t="s">
        <v>84</v>
      </c>
      <c r="C18" s="17"/>
      <c r="D18" s="18">
        <f t="shared" si="0"/>
        <v>33.911782087788104</v>
      </c>
      <c r="E18" s="19">
        <f t="shared" si="1"/>
        <v>1</v>
      </c>
      <c r="F18" s="39">
        <f t="shared" si="2"/>
        <v>33.064999999999998</v>
      </c>
      <c r="G18" s="21"/>
      <c r="H18" s="40">
        <f t="shared" si="3"/>
        <v>93.064999999999998</v>
      </c>
      <c r="I18" s="40"/>
      <c r="J18" s="41">
        <v>1</v>
      </c>
      <c r="K18" s="42">
        <v>33.200000000000003</v>
      </c>
      <c r="L18" s="34">
        <f t="shared" si="4"/>
        <v>93.2</v>
      </c>
      <c r="N18" s="41">
        <v>1</v>
      </c>
      <c r="O18" s="42">
        <v>32.93</v>
      </c>
      <c r="P18" s="34">
        <f t="shared" si="5"/>
        <v>92.93</v>
      </c>
      <c r="Q18" s="34">
        <f t="shared" si="6"/>
        <v>186.13</v>
      </c>
      <c r="R18" s="34"/>
      <c r="S18" s="42"/>
      <c r="T18" s="34">
        <f t="shared" si="7"/>
        <v>93.064999999999998</v>
      </c>
      <c r="U18" s="33">
        <f t="shared" si="8"/>
        <v>1</v>
      </c>
      <c r="V18" s="34">
        <f t="shared" si="9"/>
        <v>33.064999999999998</v>
      </c>
    </row>
    <row r="19" spans="1:22" x14ac:dyDescent="0.25">
      <c r="A19" s="15">
        <f>RANK(D19,D6:D21)</f>
        <v>15</v>
      </c>
      <c r="B19" s="16" t="s">
        <v>85</v>
      </c>
      <c r="C19" s="17"/>
      <c r="D19" s="18">
        <f t="shared" si="0"/>
        <v>37.029215065117917</v>
      </c>
      <c r="E19" s="19">
        <f t="shared" si="1"/>
        <v>1</v>
      </c>
      <c r="F19" s="39">
        <f t="shared" si="2"/>
        <v>25.230000000000004</v>
      </c>
      <c r="G19" s="21"/>
      <c r="H19" s="40">
        <f t="shared" si="3"/>
        <v>85.23</v>
      </c>
      <c r="I19" s="40"/>
      <c r="J19" s="41">
        <v>1</v>
      </c>
      <c r="K19" s="42">
        <v>25.23</v>
      </c>
      <c r="L19" s="34">
        <f t="shared" si="4"/>
        <v>85.23</v>
      </c>
      <c r="N19" s="41"/>
      <c r="O19" s="42"/>
      <c r="P19" s="34">
        <f t="shared" si="5"/>
        <v>0</v>
      </c>
      <c r="Q19" s="34">
        <f t="shared" si="6"/>
        <v>85.23</v>
      </c>
      <c r="R19" s="34"/>
      <c r="S19" s="42"/>
      <c r="T19" s="34">
        <f t="shared" si="7"/>
        <v>85.23</v>
      </c>
      <c r="U19" s="33">
        <f t="shared" si="8"/>
        <v>1</v>
      </c>
      <c r="V19" s="34">
        <f t="shared" si="9"/>
        <v>25.230000000000004</v>
      </c>
    </row>
    <row r="20" spans="1:22" x14ac:dyDescent="0.25">
      <c r="A20" s="15">
        <f>RANK(D20,D6:D21)</f>
        <v>6</v>
      </c>
      <c r="B20" s="16" t="s">
        <v>86</v>
      </c>
      <c r="C20" s="17"/>
      <c r="D20" s="18">
        <f t="shared" si="0"/>
        <v>72.718894009216598</v>
      </c>
      <c r="E20" s="19" t="str">
        <f t="shared" si="1"/>
        <v xml:space="preserve"> </v>
      </c>
      <c r="F20" s="39">
        <f t="shared" si="2"/>
        <v>43.4</v>
      </c>
      <c r="G20" s="21"/>
      <c r="H20" s="40">
        <f t="shared" si="3"/>
        <v>43.4</v>
      </c>
      <c r="I20" s="40"/>
      <c r="J20" s="41"/>
      <c r="K20" s="42">
        <v>43.48</v>
      </c>
      <c r="L20" s="34">
        <f t="shared" si="4"/>
        <v>43.48</v>
      </c>
      <c r="N20" s="41"/>
      <c r="O20" s="42">
        <v>43.32</v>
      </c>
      <c r="P20" s="34">
        <f t="shared" si="5"/>
        <v>43.32</v>
      </c>
      <c r="Q20" s="34">
        <f t="shared" si="6"/>
        <v>86.8</v>
      </c>
      <c r="R20" s="34"/>
      <c r="S20" s="42"/>
      <c r="T20" s="34">
        <f t="shared" si="7"/>
        <v>43.4</v>
      </c>
      <c r="U20" s="33">
        <f t="shared" si="8"/>
        <v>0</v>
      </c>
      <c r="V20" s="34">
        <f t="shared" si="9"/>
        <v>43.4</v>
      </c>
    </row>
    <row r="21" spans="1:22" x14ac:dyDescent="0.25">
      <c r="A21" s="15">
        <f>RANK(D21,D6:D21)</f>
        <v>13</v>
      </c>
      <c r="B21" s="16" t="s">
        <v>87</v>
      </c>
      <c r="C21" s="17"/>
      <c r="D21" s="18">
        <f t="shared" si="0"/>
        <v>44.279200280603298</v>
      </c>
      <c r="E21" s="19">
        <f t="shared" si="1"/>
        <v>1</v>
      </c>
      <c r="F21" s="39">
        <f t="shared" si="2"/>
        <v>11.275000000000006</v>
      </c>
      <c r="G21" s="21"/>
      <c r="H21" s="40">
        <f t="shared" si="3"/>
        <v>71.275000000000006</v>
      </c>
      <c r="I21" s="40"/>
      <c r="J21" s="41">
        <v>1</v>
      </c>
      <c r="K21" s="42">
        <v>11.37</v>
      </c>
      <c r="L21" s="34">
        <f t="shared" si="4"/>
        <v>71.37</v>
      </c>
      <c r="N21" s="41">
        <v>1</v>
      </c>
      <c r="O21" s="42">
        <v>11.18</v>
      </c>
      <c r="P21" s="34">
        <f t="shared" si="5"/>
        <v>71.180000000000007</v>
      </c>
      <c r="Q21" s="34">
        <f t="shared" si="6"/>
        <v>142.55000000000001</v>
      </c>
      <c r="R21" s="34"/>
      <c r="S21" s="42"/>
      <c r="T21" s="34">
        <f t="shared" si="7"/>
        <v>71.275000000000006</v>
      </c>
      <c r="U21" s="33">
        <f t="shared" si="8"/>
        <v>1</v>
      </c>
      <c r="V21" s="34">
        <f t="shared" si="9"/>
        <v>11.275000000000006</v>
      </c>
    </row>
    <row r="22" spans="1:22" ht="14.25" customHeight="1" x14ac:dyDescent="0.25">
      <c r="A22" s="15"/>
      <c r="B22" s="4" t="s">
        <v>108</v>
      </c>
      <c r="C22" s="4"/>
      <c r="D22" s="18"/>
      <c r="E22" s="19" t="str">
        <f t="shared" si="1"/>
        <v xml:space="preserve"> </v>
      </c>
      <c r="F22" s="39">
        <f t="shared" si="2"/>
        <v>30.244999999999997</v>
      </c>
      <c r="G22" s="5"/>
      <c r="H22" s="40">
        <f t="shared" si="3"/>
        <v>30.244999999999997</v>
      </c>
      <c r="I22" s="14"/>
      <c r="J22" s="33"/>
      <c r="K22" s="34">
        <v>30.27</v>
      </c>
      <c r="L22" s="34">
        <f t="shared" si="4"/>
        <v>30.27</v>
      </c>
      <c r="N22" s="33"/>
      <c r="O22" s="34">
        <v>30.22</v>
      </c>
      <c r="P22" s="34">
        <f t="shared" si="5"/>
        <v>30.22</v>
      </c>
      <c r="Q22" s="34">
        <f t="shared" si="6"/>
        <v>60.489999999999995</v>
      </c>
      <c r="R22" s="34"/>
      <c r="S22" s="36" t="s">
        <v>9</v>
      </c>
      <c r="T22" s="34">
        <f t="shared" si="7"/>
        <v>30.244999999999997</v>
      </c>
      <c r="U22" s="33">
        <f t="shared" si="8"/>
        <v>0</v>
      </c>
      <c r="V22" s="34">
        <f t="shared" si="9"/>
        <v>30.244999999999997</v>
      </c>
    </row>
    <row r="23" spans="1:22" x14ac:dyDescent="0.25">
      <c r="B23" s="25" t="s">
        <v>5</v>
      </c>
      <c r="C23" s="26"/>
      <c r="D23" s="27"/>
      <c r="E23" s="7"/>
      <c r="F23" s="37"/>
      <c r="G23" s="9"/>
      <c r="H23" s="14">
        <f>SMALL(T25:T40,(COUNTIF(T25:T40,0)+1))</f>
        <v>29.29</v>
      </c>
      <c r="I23" s="14"/>
      <c r="J23" s="35" t="s">
        <v>21</v>
      </c>
      <c r="K23" s="34"/>
      <c r="L23" s="34" t="s">
        <v>1</v>
      </c>
      <c r="N23" s="35" t="s">
        <v>22</v>
      </c>
      <c r="O23" s="34"/>
      <c r="P23" s="34"/>
      <c r="Q23" s="34" t="s">
        <v>10</v>
      </c>
      <c r="R23" s="34"/>
      <c r="S23" s="36" t="s">
        <v>11</v>
      </c>
      <c r="T23" s="34" t="s">
        <v>12</v>
      </c>
      <c r="U23" s="33" t="s">
        <v>12</v>
      </c>
    </row>
    <row r="24" spans="1:22" x14ac:dyDescent="0.25">
      <c r="A24" s="1" t="s">
        <v>2</v>
      </c>
      <c r="B24" s="10"/>
      <c r="C24" s="10"/>
      <c r="D24" s="44" t="s">
        <v>3</v>
      </c>
      <c r="E24" s="45" t="s">
        <v>13</v>
      </c>
      <c r="F24" s="38" t="s">
        <v>14</v>
      </c>
      <c r="G24" s="12"/>
      <c r="H24" s="5" t="s">
        <v>15</v>
      </c>
      <c r="I24" s="5"/>
      <c r="J24" s="33" t="s">
        <v>16</v>
      </c>
      <c r="K24" s="34" t="s">
        <v>17</v>
      </c>
      <c r="L24" s="34" t="s">
        <v>18</v>
      </c>
      <c r="N24" s="33" t="s">
        <v>16</v>
      </c>
      <c r="O24" s="34" t="s">
        <v>17</v>
      </c>
      <c r="P24" s="34" t="s">
        <v>18</v>
      </c>
      <c r="Q24" s="34" t="s">
        <v>18</v>
      </c>
      <c r="R24" s="34"/>
      <c r="S24" s="36" t="s">
        <v>19</v>
      </c>
      <c r="T24" s="34" t="s">
        <v>18</v>
      </c>
      <c r="U24" s="33" t="s">
        <v>20</v>
      </c>
      <c r="V24" s="1" t="s">
        <v>19</v>
      </c>
    </row>
    <row r="25" spans="1:22" x14ac:dyDescent="0.25">
      <c r="A25" s="15">
        <f>RANK(D25,D25:D40)</f>
        <v>4</v>
      </c>
      <c r="B25" s="16" t="s">
        <v>65</v>
      </c>
      <c r="C25" s="17"/>
      <c r="D25" s="18">
        <f t="shared" ref="D25:D40" si="10">IF(H25=0,0,($H$23/H25)*100)</f>
        <v>92.969369941279169</v>
      </c>
      <c r="E25" s="19" t="str">
        <f t="shared" ref="E25:E40" si="11">IF(U25=0," ",U25)</f>
        <v xml:space="preserve"> </v>
      </c>
      <c r="F25" s="39">
        <f t="shared" ref="F25:F40" si="12">V25</f>
        <v>31.504999999999999</v>
      </c>
      <c r="G25" s="21"/>
      <c r="H25" s="40">
        <f t="shared" ref="H25:H40" si="13">(T25)</f>
        <v>31.504999999999999</v>
      </c>
      <c r="I25" s="40"/>
      <c r="J25" s="41"/>
      <c r="K25" s="42">
        <v>31.47</v>
      </c>
      <c r="L25" s="34">
        <f t="shared" ref="L25:L40" si="14">SUM(J25*60,K25)</f>
        <v>31.47</v>
      </c>
      <c r="N25" s="41"/>
      <c r="O25" s="42">
        <v>31.54</v>
      </c>
      <c r="P25" s="34">
        <f t="shared" ref="P25:P40" si="15">SUM(N25*60,O25)</f>
        <v>31.54</v>
      </c>
      <c r="Q25" s="34">
        <f t="shared" ref="Q25:Q40" si="16">IF(P25=0,L25,SUM(L25,P25))</f>
        <v>63.01</v>
      </c>
      <c r="R25" s="34"/>
      <c r="S25" s="42"/>
      <c r="T25" s="34">
        <f t="shared" ref="T25:T40" si="17">IF(P25=0,SUM(Q25,S25),SUM(Q25/2,S25))</f>
        <v>31.504999999999999</v>
      </c>
      <c r="U25" s="33">
        <f t="shared" ref="U25:U40" si="18">QUOTIENT(T25,60)</f>
        <v>0</v>
      </c>
      <c r="V25" s="34">
        <f>SUM(T25-(U25*60))</f>
        <v>31.504999999999999</v>
      </c>
    </row>
    <row r="26" spans="1:22" x14ac:dyDescent="0.25">
      <c r="A26" s="15">
        <f>RANK(D26,D25:D40)</f>
        <v>9</v>
      </c>
      <c r="B26" s="16" t="s">
        <v>66</v>
      </c>
      <c r="C26" s="23"/>
      <c r="D26" s="18">
        <f t="shared" si="10"/>
        <v>55.864962807552928</v>
      </c>
      <c r="E26" s="19" t="str">
        <f t="shared" si="11"/>
        <v xml:space="preserve"> </v>
      </c>
      <c r="F26" s="39">
        <f t="shared" si="12"/>
        <v>52.43</v>
      </c>
      <c r="G26" s="21"/>
      <c r="H26" s="40">
        <f t="shared" si="13"/>
        <v>52.43</v>
      </c>
      <c r="I26" s="40"/>
      <c r="J26" s="41"/>
      <c r="K26" s="42">
        <v>52.33</v>
      </c>
      <c r="L26" s="34">
        <f t="shared" si="14"/>
        <v>52.33</v>
      </c>
      <c r="N26" s="41"/>
      <c r="O26" s="42">
        <v>52.53</v>
      </c>
      <c r="P26" s="34">
        <f t="shared" si="15"/>
        <v>52.53</v>
      </c>
      <c r="Q26" s="34">
        <f t="shared" si="16"/>
        <v>104.86</v>
      </c>
      <c r="R26" s="34"/>
      <c r="S26" s="42"/>
      <c r="T26" s="34">
        <f t="shared" si="17"/>
        <v>52.43</v>
      </c>
      <c r="U26" s="33">
        <f t="shared" si="18"/>
        <v>0</v>
      </c>
      <c r="V26" s="34">
        <f t="shared" ref="V26:V40" si="19">SUM(T26-(U26*60))</f>
        <v>52.43</v>
      </c>
    </row>
    <row r="27" spans="1:22" x14ac:dyDescent="0.25">
      <c r="A27" s="15">
        <f>RANK(D27,D25:D40)</f>
        <v>5</v>
      </c>
      <c r="B27" s="16" t="s">
        <v>60</v>
      </c>
      <c r="C27" s="23"/>
      <c r="D27" s="18">
        <f t="shared" si="10"/>
        <v>88.355957767722472</v>
      </c>
      <c r="E27" s="19" t="str">
        <f t="shared" si="11"/>
        <v xml:space="preserve"> </v>
      </c>
      <c r="F27" s="39">
        <f t="shared" si="12"/>
        <v>33.15</v>
      </c>
      <c r="G27" s="21"/>
      <c r="H27" s="40">
        <f t="shared" si="13"/>
        <v>33.15</v>
      </c>
      <c r="I27" s="40"/>
      <c r="J27" s="41"/>
      <c r="K27" s="42">
        <v>35.18</v>
      </c>
      <c r="L27" s="34">
        <f t="shared" si="14"/>
        <v>35.18</v>
      </c>
      <c r="N27" s="41"/>
      <c r="O27" s="42">
        <v>31.12</v>
      </c>
      <c r="P27" s="34">
        <f t="shared" si="15"/>
        <v>31.12</v>
      </c>
      <c r="Q27" s="34">
        <f t="shared" si="16"/>
        <v>66.3</v>
      </c>
      <c r="R27" s="34"/>
      <c r="S27" s="42"/>
      <c r="T27" s="34">
        <f t="shared" si="17"/>
        <v>33.15</v>
      </c>
      <c r="U27" s="33">
        <f t="shared" si="18"/>
        <v>0</v>
      </c>
      <c r="V27" s="34">
        <f t="shared" si="19"/>
        <v>33.15</v>
      </c>
    </row>
    <row r="28" spans="1:22" x14ac:dyDescent="0.25">
      <c r="A28" s="15">
        <f>RANK(D28,D25:D40)</f>
        <v>3</v>
      </c>
      <c r="B28" s="16" t="s">
        <v>88</v>
      </c>
      <c r="C28" s="23"/>
      <c r="D28" s="18">
        <f t="shared" si="10"/>
        <v>93.683032144570603</v>
      </c>
      <c r="E28" s="19" t="str">
        <f t="shared" si="11"/>
        <v xml:space="preserve"> </v>
      </c>
      <c r="F28" s="39">
        <f t="shared" si="12"/>
        <v>31.265000000000001</v>
      </c>
      <c r="G28" s="21"/>
      <c r="H28" s="40">
        <f t="shared" si="13"/>
        <v>31.265000000000001</v>
      </c>
      <c r="I28" s="40"/>
      <c r="J28" s="41"/>
      <c r="K28" s="42">
        <v>31.31</v>
      </c>
      <c r="L28" s="34">
        <f t="shared" si="14"/>
        <v>31.31</v>
      </c>
      <c r="N28" s="41"/>
      <c r="O28" s="42">
        <v>31.22</v>
      </c>
      <c r="P28" s="34">
        <f t="shared" si="15"/>
        <v>31.22</v>
      </c>
      <c r="Q28" s="34">
        <f t="shared" si="16"/>
        <v>62.53</v>
      </c>
      <c r="R28" s="34"/>
      <c r="S28" s="42"/>
      <c r="T28" s="34">
        <f t="shared" si="17"/>
        <v>31.265000000000001</v>
      </c>
      <c r="U28" s="33">
        <f t="shared" si="18"/>
        <v>0</v>
      </c>
      <c r="V28" s="34">
        <f t="shared" si="19"/>
        <v>31.265000000000001</v>
      </c>
    </row>
    <row r="29" spans="1:22" x14ac:dyDescent="0.25">
      <c r="A29" s="15">
        <f>RANK(D29,D25:D40)</f>
        <v>10</v>
      </c>
      <c r="B29" s="16" t="s">
        <v>89</v>
      </c>
      <c r="C29" s="23"/>
      <c r="D29" s="18">
        <f t="shared" si="10"/>
        <v>54.130474958418041</v>
      </c>
      <c r="E29" s="19" t="str">
        <f t="shared" si="11"/>
        <v xml:space="preserve"> </v>
      </c>
      <c r="F29" s="39">
        <f t="shared" si="12"/>
        <v>54.11</v>
      </c>
      <c r="G29" s="21"/>
      <c r="H29" s="40">
        <f t="shared" si="13"/>
        <v>54.11</v>
      </c>
      <c r="I29" s="40"/>
      <c r="J29" s="41"/>
      <c r="K29" s="42">
        <v>54.06</v>
      </c>
      <c r="L29" s="34">
        <f t="shared" si="14"/>
        <v>54.06</v>
      </c>
      <c r="N29" s="41"/>
      <c r="O29" s="42">
        <v>54.16</v>
      </c>
      <c r="P29" s="34">
        <f t="shared" si="15"/>
        <v>54.16</v>
      </c>
      <c r="Q29" s="34">
        <f t="shared" si="16"/>
        <v>108.22</v>
      </c>
      <c r="R29" s="34"/>
      <c r="S29" s="42"/>
      <c r="T29" s="34">
        <f t="shared" si="17"/>
        <v>54.11</v>
      </c>
      <c r="U29" s="33">
        <f t="shared" si="18"/>
        <v>0</v>
      </c>
      <c r="V29" s="34">
        <f t="shared" si="19"/>
        <v>54.11</v>
      </c>
    </row>
    <row r="30" spans="1:22" x14ac:dyDescent="0.25">
      <c r="A30" s="15">
        <f>RANK(D30,D25:D40)</f>
        <v>7</v>
      </c>
      <c r="B30" s="16" t="s">
        <v>90</v>
      </c>
      <c r="C30" s="23"/>
      <c r="D30" s="18">
        <f t="shared" si="10"/>
        <v>69.145420207743157</v>
      </c>
      <c r="E30" s="19" t="str">
        <f t="shared" si="11"/>
        <v xml:space="preserve"> </v>
      </c>
      <c r="F30" s="39">
        <f t="shared" si="12"/>
        <v>42.36</v>
      </c>
      <c r="G30" s="21"/>
      <c r="H30" s="40">
        <f t="shared" si="13"/>
        <v>42.36</v>
      </c>
      <c r="I30" s="40"/>
      <c r="J30" s="41"/>
      <c r="K30" s="42">
        <v>42.29</v>
      </c>
      <c r="L30" s="34">
        <f t="shared" si="14"/>
        <v>42.29</v>
      </c>
      <c r="N30" s="41"/>
      <c r="O30" s="42">
        <v>42.43</v>
      </c>
      <c r="P30" s="34">
        <f t="shared" si="15"/>
        <v>42.43</v>
      </c>
      <c r="Q30" s="34">
        <f t="shared" si="16"/>
        <v>84.72</v>
      </c>
      <c r="R30" s="34"/>
      <c r="S30" s="42"/>
      <c r="T30" s="34">
        <f t="shared" si="17"/>
        <v>42.36</v>
      </c>
      <c r="U30" s="33">
        <f t="shared" si="18"/>
        <v>0</v>
      </c>
      <c r="V30" s="34">
        <f t="shared" si="19"/>
        <v>42.36</v>
      </c>
    </row>
    <row r="31" spans="1:22" x14ac:dyDescent="0.25">
      <c r="A31" s="15">
        <f>RANK(D31,D25:D40)</f>
        <v>6</v>
      </c>
      <c r="B31" s="16" t="s">
        <v>91</v>
      </c>
      <c r="C31" s="23"/>
      <c r="D31" s="18">
        <f t="shared" si="10"/>
        <v>81.451612903225794</v>
      </c>
      <c r="E31" s="19" t="str">
        <f t="shared" si="11"/>
        <v xml:space="preserve"> </v>
      </c>
      <c r="F31" s="39">
        <f t="shared" si="12"/>
        <v>35.96</v>
      </c>
      <c r="G31" s="21"/>
      <c r="H31" s="40">
        <f t="shared" si="13"/>
        <v>35.96</v>
      </c>
      <c r="I31" s="40"/>
      <c r="J31" s="41"/>
      <c r="K31" s="42">
        <v>35.96</v>
      </c>
      <c r="L31" s="34">
        <f t="shared" si="14"/>
        <v>35.96</v>
      </c>
      <c r="N31" s="41"/>
      <c r="O31" s="42"/>
      <c r="P31" s="34">
        <f t="shared" si="15"/>
        <v>0</v>
      </c>
      <c r="Q31" s="34">
        <f t="shared" si="16"/>
        <v>35.96</v>
      </c>
      <c r="R31" s="34"/>
      <c r="S31" s="42"/>
      <c r="T31" s="34">
        <f t="shared" si="17"/>
        <v>35.96</v>
      </c>
      <c r="U31" s="33">
        <f t="shared" si="18"/>
        <v>0</v>
      </c>
      <c r="V31" s="34">
        <f t="shared" si="19"/>
        <v>35.96</v>
      </c>
    </row>
    <row r="32" spans="1:22" ht="13.5" customHeight="1" x14ac:dyDescent="0.25">
      <c r="A32" s="15">
        <f>RANK(D32,D25:D40)</f>
        <v>2</v>
      </c>
      <c r="B32" s="16" t="s">
        <v>67</v>
      </c>
      <c r="C32" s="23"/>
      <c r="D32" s="18">
        <f t="shared" si="10"/>
        <v>95.314025382362516</v>
      </c>
      <c r="E32" s="19" t="str">
        <f t="shared" si="11"/>
        <v xml:space="preserve"> </v>
      </c>
      <c r="F32" s="39">
        <f t="shared" si="12"/>
        <v>30.73</v>
      </c>
      <c r="G32" s="21"/>
      <c r="H32" s="40">
        <f t="shared" si="13"/>
        <v>30.73</v>
      </c>
      <c r="I32" s="40"/>
      <c r="J32" s="41"/>
      <c r="K32" s="42">
        <v>30.37</v>
      </c>
      <c r="L32" s="34">
        <f t="shared" si="14"/>
        <v>30.37</v>
      </c>
      <c r="N32" s="41"/>
      <c r="O32" s="42">
        <v>31.09</v>
      </c>
      <c r="P32" s="34">
        <f t="shared" si="15"/>
        <v>31.09</v>
      </c>
      <c r="Q32" s="34">
        <f t="shared" si="16"/>
        <v>61.46</v>
      </c>
      <c r="R32" s="34"/>
      <c r="S32" s="42"/>
      <c r="T32" s="34">
        <f t="shared" si="17"/>
        <v>30.73</v>
      </c>
      <c r="U32" s="33">
        <f t="shared" si="18"/>
        <v>0</v>
      </c>
      <c r="V32" s="34">
        <f t="shared" si="19"/>
        <v>30.73</v>
      </c>
    </row>
    <row r="33" spans="1:22" ht="13.5" customHeight="1" x14ac:dyDescent="0.25">
      <c r="A33" s="15">
        <f>RANK(D33,D25:D40)</f>
        <v>8</v>
      </c>
      <c r="B33" s="16" t="s">
        <v>68</v>
      </c>
      <c r="C33" s="23"/>
      <c r="D33" s="18">
        <f t="shared" si="10"/>
        <v>62.160441426146008</v>
      </c>
      <c r="E33" s="19" t="str">
        <f t="shared" si="11"/>
        <v xml:space="preserve"> </v>
      </c>
      <c r="F33" s="39">
        <f t="shared" si="12"/>
        <v>47.120000000000005</v>
      </c>
      <c r="G33" s="21"/>
      <c r="H33" s="40">
        <f t="shared" si="13"/>
        <v>47.120000000000005</v>
      </c>
      <c r="I33" s="40"/>
      <c r="J33" s="41"/>
      <c r="K33" s="42">
        <v>46.21</v>
      </c>
      <c r="L33" s="34">
        <f t="shared" si="14"/>
        <v>46.21</v>
      </c>
      <c r="N33" s="41"/>
      <c r="O33" s="42">
        <v>48.03</v>
      </c>
      <c r="P33" s="34">
        <f t="shared" si="15"/>
        <v>48.03</v>
      </c>
      <c r="Q33" s="34">
        <f t="shared" si="16"/>
        <v>94.240000000000009</v>
      </c>
      <c r="R33" s="34"/>
      <c r="S33" s="42"/>
      <c r="T33" s="34">
        <f t="shared" si="17"/>
        <v>47.120000000000005</v>
      </c>
      <c r="U33" s="33">
        <f t="shared" si="18"/>
        <v>0</v>
      </c>
      <c r="V33" s="34">
        <f t="shared" si="19"/>
        <v>47.120000000000005</v>
      </c>
    </row>
    <row r="34" spans="1:22" ht="13.5" customHeight="1" x14ac:dyDescent="0.25">
      <c r="A34" s="15">
        <f>RANK(D34,D25:D40)</f>
        <v>1</v>
      </c>
      <c r="B34" s="16" t="s">
        <v>92</v>
      </c>
      <c r="C34" s="23"/>
      <c r="D34" s="18">
        <f t="shared" si="10"/>
        <v>100</v>
      </c>
      <c r="E34" s="19" t="str">
        <f t="shared" si="11"/>
        <v xml:space="preserve"> </v>
      </c>
      <c r="F34" s="39">
        <f t="shared" si="12"/>
        <v>29.29</v>
      </c>
      <c r="G34" s="21"/>
      <c r="H34" s="40">
        <f t="shared" si="13"/>
        <v>29.29</v>
      </c>
      <c r="I34" s="40"/>
      <c r="J34" s="41"/>
      <c r="K34" s="42">
        <v>29.23</v>
      </c>
      <c r="L34" s="34">
        <f t="shared" si="14"/>
        <v>29.23</v>
      </c>
      <c r="N34" s="41"/>
      <c r="O34" s="42">
        <v>29.35</v>
      </c>
      <c r="P34" s="34">
        <f t="shared" si="15"/>
        <v>29.35</v>
      </c>
      <c r="Q34" s="34">
        <f t="shared" si="16"/>
        <v>58.58</v>
      </c>
      <c r="R34" s="34"/>
      <c r="S34" s="42"/>
      <c r="T34" s="34">
        <f t="shared" si="17"/>
        <v>29.29</v>
      </c>
      <c r="U34" s="33">
        <f t="shared" si="18"/>
        <v>0</v>
      </c>
      <c r="V34" s="34">
        <f t="shared" si="19"/>
        <v>29.29</v>
      </c>
    </row>
    <row r="35" spans="1:22" ht="13.5" customHeight="1" x14ac:dyDescent="0.25">
      <c r="A35" s="15">
        <f>RANK(D35,D25:D40)</f>
        <v>11</v>
      </c>
      <c r="B35" s="16">
        <f>'TOTAL OVERALL'!B35</f>
        <v>0</v>
      </c>
      <c r="C35" s="23"/>
      <c r="D35" s="18">
        <f t="shared" si="10"/>
        <v>0</v>
      </c>
      <c r="E35" s="19" t="str">
        <f t="shared" si="11"/>
        <v xml:space="preserve"> </v>
      </c>
      <c r="F35" s="39">
        <f t="shared" si="12"/>
        <v>0</v>
      </c>
      <c r="G35" s="21"/>
      <c r="H35" s="40">
        <f t="shared" si="13"/>
        <v>0</v>
      </c>
      <c r="I35" s="40"/>
      <c r="J35" s="41"/>
      <c r="K35" s="42"/>
      <c r="L35" s="34">
        <f t="shared" si="14"/>
        <v>0</v>
      </c>
      <c r="N35" s="41"/>
      <c r="O35" s="42"/>
      <c r="P35" s="34">
        <f t="shared" si="15"/>
        <v>0</v>
      </c>
      <c r="Q35" s="34">
        <f t="shared" si="16"/>
        <v>0</v>
      </c>
      <c r="R35" s="34"/>
      <c r="S35" s="42"/>
      <c r="T35" s="34">
        <f t="shared" si="17"/>
        <v>0</v>
      </c>
      <c r="U35" s="33">
        <f t="shared" si="18"/>
        <v>0</v>
      </c>
      <c r="V35" s="34">
        <f t="shared" si="19"/>
        <v>0</v>
      </c>
    </row>
    <row r="36" spans="1:22" ht="13.5" customHeight="1" x14ac:dyDescent="0.25">
      <c r="A36" s="15">
        <f>RANK(D36,D25:D40)</f>
        <v>11</v>
      </c>
      <c r="B36" s="16">
        <f>'TOTAL OVERALL'!B36</f>
        <v>0</v>
      </c>
      <c r="C36" s="23"/>
      <c r="D36" s="18">
        <f t="shared" si="10"/>
        <v>0</v>
      </c>
      <c r="E36" s="19" t="str">
        <f t="shared" si="11"/>
        <v xml:space="preserve"> </v>
      </c>
      <c r="F36" s="39">
        <f t="shared" si="12"/>
        <v>0</v>
      </c>
      <c r="G36" s="21"/>
      <c r="H36" s="40">
        <f t="shared" si="13"/>
        <v>0</v>
      </c>
      <c r="I36" s="40"/>
      <c r="J36" s="41"/>
      <c r="K36" s="42"/>
      <c r="L36" s="34">
        <f t="shared" si="14"/>
        <v>0</v>
      </c>
      <c r="N36" s="41"/>
      <c r="O36" s="42"/>
      <c r="P36" s="34">
        <f t="shared" si="15"/>
        <v>0</v>
      </c>
      <c r="Q36" s="34">
        <f t="shared" si="16"/>
        <v>0</v>
      </c>
      <c r="R36" s="34"/>
      <c r="S36" s="42"/>
      <c r="T36" s="34">
        <f t="shared" si="17"/>
        <v>0</v>
      </c>
      <c r="U36" s="33">
        <f t="shared" si="18"/>
        <v>0</v>
      </c>
      <c r="V36" s="34">
        <f t="shared" si="19"/>
        <v>0</v>
      </c>
    </row>
    <row r="37" spans="1:22" ht="13.5" customHeight="1" x14ac:dyDescent="0.25">
      <c r="A37" s="15">
        <f>RANK(D37,D25:D40)</f>
        <v>11</v>
      </c>
      <c r="B37" s="16">
        <f>'TOTAL OVERALL'!B37</f>
        <v>0</v>
      </c>
      <c r="C37" s="23"/>
      <c r="D37" s="18">
        <f t="shared" si="10"/>
        <v>0</v>
      </c>
      <c r="E37" s="19" t="str">
        <f t="shared" si="11"/>
        <v xml:space="preserve"> </v>
      </c>
      <c r="F37" s="39">
        <f t="shared" si="12"/>
        <v>0</v>
      </c>
      <c r="G37" s="21"/>
      <c r="H37" s="40">
        <f t="shared" si="13"/>
        <v>0</v>
      </c>
      <c r="I37" s="40"/>
      <c r="J37" s="41"/>
      <c r="K37" s="42"/>
      <c r="L37" s="34">
        <f t="shared" si="14"/>
        <v>0</v>
      </c>
      <c r="N37" s="41"/>
      <c r="O37" s="42"/>
      <c r="P37" s="34">
        <f t="shared" si="15"/>
        <v>0</v>
      </c>
      <c r="Q37" s="34">
        <f t="shared" si="16"/>
        <v>0</v>
      </c>
      <c r="R37" s="34"/>
      <c r="S37" s="42"/>
      <c r="T37" s="34">
        <f t="shared" si="17"/>
        <v>0</v>
      </c>
      <c r="U37" s="33">
        <f t="shared" si="18"/>
        <v>0</v>
      </c>
      <c r="V37" s="34">
        <f t="shared" si="19"/>
        <v>0</v>
      </c>
    </row>
    <row r="38" spans="1:22" ht="13.5" customHeight="1" x14ac:dyDescent="0.25">
      <c r="A38" s="15">
        <f>RANK(D38,D25:D40)</f>
        <v>11</v>
      </c>
      <c r="B38" s="16">
        <f>'TOTAL OVERALL'!B38</f>
        <v>0</v>
      </c>
      <c r="C38" s="23"/>
      <c r="D38" s="18">
        <f t="shared" si="10"/>
        <v>0</v>
      </c>
      <c r="E38" s="19" t="str">
        <f t="shared" si="11"/>
        <v xml:space="preserve"> </v>
      </c>
      <c r="F38" s="39">
        <f t="shared" si="12"/>
        <v>0</v>
      </c>
      <c r="G38" s="21"/>
      <c r="H38" s="40">
        <f t="shared" si="13"/>
        <v>0</v>
      </c>
      <c r="I38" s="40"/>
      <c r="J38" s="41"/>
      <c r="K38" s="42"/>
      <c r="L38" s="34">
        <f t="shared" si="14"/>
        <v>0</v>
      </c>
      <c r="N38" s="41"/>
      <c r="O38" s="42"/>
      <c r="P38" s="34">
        <f t="shared" si="15"/>
        <v>0</v>
      </c>
      <c r="Q38" s="34">
        <f t="shared" si="16"/>
        <v>0</v>
      </c>
      <c r="R38" s="34"/>
      <c r="S38" s="42"/>
      <c r="T38" s="34">
        <f t="shared" si="17"/>
        <v>0</v>
      </c>
      <c r="U38" s="33">
        <f t="shared" si="18"/>
        <v>0</v>
      </c>
      <c r="V38" s="34">
        <f t="shared" si="19"/>
        <v>0</v>
      </c>
    </row>
    <row r="39" spans="1:22" ht="13.5" customHeight="1" x14ac:dyDescent="0.25">
      <c r="A39" s="15">
        <f>RANK(D39,D25:D40)</f>
        <v>11</v>
      </c>
      <c r="B39" s="16">
        <f>'TOTAL OVERALL'!B39</f>
        <v>0</v>
      </c>
      <c r="C39" s="23"/>
      <c r="D39" s="18">
        <f t="shared" si="10"/>
        <v>0</v>
      </c>
      <c r="E39" s="19" t="str">
        <f t="shared" si="11"/>
        <v xml:space="preserve"> </v>
      </c>
      <c r="F39" s="39">
        <f t="shared" si="12"/>
        <v>0</v>
      </c>
      <c r="G39" s="21"/>
      <c r="H39" s="40">
        <f t="shared" si="13"/>
        <v>0</v>
      </c>
      <c r="I39" s="40"/>
      <c r="J39" s="41"/>
      <c r="K39" s="42"/>
      <c r="L39" s="34">
        <f t="shared" si="14"/>
        <v>0</v>
      </c>
      <c r="N39" s="41"/>
      <c r="O39" s="42"/>
      <c r="P39" s="34">
        <f t="shared" si="15"/>
        <v>0</v>
      </c>
      <c r="Q39" s="34">
        <f t="shared" si="16"/>
        <v>0</v>
      </c>
      <c r="R39" s="34"/>
      <c r="S39" s="42"/>
      <c r="T39" s="34">
        <f t="shared" si="17"/>
        <v>0</v>
      </c>
      <c r="U39" s="33">
        <f t="shared" si="18"/>
        <v>0</v>
      </c>
      <c r="V39" s="34">
        <f t="shared" si="19"/>
        <v>0</v>
      </c>
    </row>
    <row r="40" spans="1:22" ht="13.5" customHeight="1" x14ac:dyDescent="0.25">
      <c r="A40" s="15">
        <f>RANK(D40,D25:D40)</f>
        <v>11</v>
      </c>
      <c r="B40" s="16">
        <f>'TOTAL OVERALL'!B40</f>
        <v>0</v>
      </c>
      <c r="C40" s="23"/>
      <c r="D40" s="18">
        <f t="shared" si="10"/>
        <v>0</v>
      </c>
      <c r="E40" s="19" t="str">
        <f t="shared" si="11"/>
        <v xml:space="preserve"> </v>
      </c>
      <c r="F40" s="39">
        <f t="shared" si="12"/>
        <v>0</v>
      </c>
      <c r="G40" s="21"/>
      <c r="H40" s="40">
        <f t="shared" si="13"/>
        <v>0</v>
      </c>
      <c r="I40" s="40"/>
      <c r="J40" s="41"/>
      <c r="K40" s="42"/>
      <c r="L40" s="34">
        <f t="shared" si="14"/>
        <v>0</v>
      </c>
      <c r="N40" s="41"/>
      <c r="O40" s="42"/>
      <c r="P40" s="34">
        <f t="shared" si="15"/>
        <v>0</v>
      </c>
      <c r="Q40" s="34">
        <f t="shared" si="16"/>
        <v>0</v>
      </c>
      <c r="R40" s="34"/>
      <c r="S40" s="42"/>
      <c r="T40" s="34">
        <f t="shared" si="17"/>
        <v>0</v>
      </c>
      <c r="U40" s="33">
        <f t="shared" si="18"/>
        <v>0</v>
      </c>
      <c r="V40" s="34">
        <f t="shared" si="19"/>
        <v>0</v>
      </c>
    </row>
    <row r="41" spans="1:22" x14ac:dyDescent="0.25">
      <c r="B41" s="16"/>
      <c r="C41" s="4"/>
      <c r="D41" s="24"/>
      <c r="E41" s="43"/>
      <c r="F41" s="5"/>
      <c r="G41" s="5"/>
      <c r="H41" s="14"/>
      <c r="I41" s="14"/>
      <c r="J41" s="33"/>
      <c r="K41" s="34"/>
      <c r="L41" s="34"/>
      <c r="N41" s="33"/>
      <c r="O41" s="34"/>
      <c r="P41" s="34"/>
      <c r="Q41" s="34"/>
      <c r="R41" s="34"/>
      <c r="S41" s="36" t="s">
        <v>9</v>
      </c>
      <c r="T41" s="34"/>
      <c r="U41" s="33"/>
    </row>
    <row r="42" spans="1:22" x14ac:dyDescent="0.25">
      <c r="B42" s="25" t="s">
        <v>6</v>
      </c>
      <c r="C42" s="26"/>
      <c r="D42" s="27" t="s">
        <v>1</v>
      </c>
      <c r="E42" s="7"/>
      <c r="F42" s="37"/>
      <c r="G42" s="9"/>
      <c r="H42" s="14">
        <f>SMALL(T44:T51,(COUNTIF(T44:T51,0)+1))</f>
        <v>33.355000000000004</v>
      </c>
      <c r="I42" s="14"/>
      <c r="J42" s="35" t="s">
        <v>21</v>
      </c>
      <c r="K42" s="34"/>
      <c r="L42" s="34" t="s">
        <v>1</v>
      </c>
      <c r="N42" s="35" t="s">
        <v>22</v>
      </c>
      <c r="O42" s="34"/>
      <c r="P42" s="34"/>
      <c r="Q42" s="34" t="s">
        <v>10</v>
      </c>
      <c r="R42" s="34"/>
      <c r="S42" s="36" t="s">
        <v>11</v>
      </c>
      <c r="T42" s="34" t="s">
        <v>12</v>
      </c>
      <c r="U42" s="33" t="s">
        <v>12</v>
      </c>
    </row>
    <row r="43" spans="1:22" x14ac:dyDescent="0.25">
      <c r="A43" s="1" t="s">
        <v>2</v>
      </c>
      <c r="B43" s="10"/>
      <c r="C43" s="10"/>
      <c r="D43" s="44" t="s">
        <v>3</v>
      </c>
      <c r="E43" s="45" t="s">
        <v>13</v>
      </c>
      <c r="F43" s="38" t="s">
        <v>14</v>
      </c>
      <c r="G43" s="12"/>
      <c r="H43" s="5" t="s">
        <v>15</v>
      </c>
      <c r="I43" s="5"/>
      <c r="J43" s="33" t="s">
        <v>16</v>
      </c>
      <c r="K43" s="34" t="s">
        <v>17</v>
      </c>
      <c r="L43" s="34" t="s">
        <v>18</v>
      </c>
      <c r="N43" s="33" t="s">
        <v>16</v>
      </c>
      <c r="O43" s="34" t="s">
        <v>17</v>
      </c>
      <c r="P43" s="34" t="s">
        <v>18</v>
      </c>
      <c r="Q43" s="34" t="s">
        <v>18</v>
      </c>
      <c r="R43" s="34"/>
      <c r="S43" s="36" t="s">
        <v>19</v>
      </c>
      <c r="T43" s="34" t="s">
        <v>18</v>
      </c>
      <c r="U43" s="33" t="s">
        <v>20</v>
      </c>
      <c r="V43" s="1" t="s">
        <v>19</v>
      </c>
    </row>
    <row r="44" spans="1:22" x14ac:dyDescent="0.25">
      <c r="A44" s="15">
        <f>RANK(D44,D44:D51)</f>
        <v>5</v>
      </c>
      <c r="B44" s="16" t="s">
        <v>59</v>
      </c>
      <c r="C44" s="17"/>
      <c r="D44" s="18">
        <f t="shared" ref="D44:D51" si="20">IF(H44=0,0,($H$42/H44)*100)</f>
        <v>58.879082082965581</v>
      </c>
      <c r="E44" s="19" t="str">
        <f t="shared" ref="E44:E51" si="21">IF(U44=0," ",U44)</f>
        <v xml:space="preserve"> </v>
      </c>
      <c r="F44" s="39">
        <f t="shared" ref="F44:F51" si="22">V44</f>
        <v>56.65</v>
      </c>
      <c r="G44" s="21"/>
      <c r="H44" s="40">
        <f t="shared" ref="H44:H51" si="23">(T44)</f>
        <v>56.65</v>
      </c>
      <c r="I44" s="40"/>
      <c r="J44" s="41"/>
      <c r="K44" s="42">
        <v>56.57</v>
      </c>
      <c r="L44" s="34">
        <f t="shared" ref="L44:L51" si="24">SUM(J44*60,K44)</f>
        <v>56.57</v>
      </c>
      <c r="N44" s="41"/>
      <c r="O44" s="42">
        <v>56.73</v>
      </c>
      <c r="P44" s="34">
        <f t="shared" ref="P44:P51" si="25">SUM(N44*60,O44)</f>
        <v>56.73</v>
      </c>
      <c r="Q44" s="34">
        <f t="shared" ref="Q44:Q51" si="26">IF(P44=0,L44,SUM(L44,P44))</f>
        <v>113.3</v>
      </c>
      <c r="R44" s="34"/>
      <c r="S44" s="42"/>
      <c r="T44" s="34">
        <f t="shared" ref="T44:T51" si="27">IF(P44=0,SUM(Q44,S44),SUM(Q44/2,S44))</f>
        <v>56.65</v>
      </c>
      <c r="U44" s="33">
        <f t="shared" ref="U44:U51" si="28">QUOTIENT(T44,60)</f>
        <v>0</v>
      </c>
      <c r="V44" s="34">
        <f>SUM(T44-(U44*60))</f>
        <v>56.65</v>
      </c>
    </row>
    <row r="45" spans="1:22" x14ac:dyDescent="0.25">
      <c r="A45" s="15">
        <f>RANK(D45,D44:D51)</f>
        <v>6</v>
      </c>
      <c r="B45" s="16" t="s">
        <v>93</v>
      </c>
      <c r="C45" s="23"/>
      <c r="D45" s="18">
        <f t="shared" si="20"/>
        <v>46.233280199598035</v>
      </c>
      <c r="E45" s="19">
        <f t="shared" si="21"/>
        <v>1</v>
      </c>
      <c r="F45" s="39">
        <f t="shared" si="22"/>
        <v>12.14500000000001</v>
      </c>
      <c r="G45" s="21"/>
      <c r="H45" s="40">
        <f t="shared" si="23"/>
        <v>72.14500000000001</v>
      </c>
      <c r="I45" s="40"/>
      <c r="J45" s="41">
        <v>1</v>
      </c>
      <c r="K45" s="42">
        <v>11.34</v>
      </c>
      <c r="L45" s="34">
        <f t="shared" si="24"/>
        <v>71.34</v>
      </c>
      <c r="N45" s="41">
        <v>1</v>
      </c>
      <c r="O45" s="42">
        <v>12.95</v>
      </c>
      <c r="P45" s="34">
        <f t="shared" si="25"/>
        <v>72.95</v>
      </c>
      <c r="Q45" s="34">
        <f t="shared" si="26"/>
        <v>144.29000000000002</v>
      </c>
      <c r="R45" s="34"/>
      <c r="S45" s="42"/>
      <c r="T45" s="34">
        <f t="shared" si="27"/>
        <v>72.14500000000001</v>
      </c>
      <c r="U45" s="33">
        <f t="shared" si="28"/>
        <v>1</v>
      </c>
      <c r="V45" s="34">
        <f t="shared" ref="V45:V51" si="29">T45-(U45*60)</f>
        <v>12.14500000000001</v>
      </c>
    </row>
    <row r="46" spans="1:22" x14ac:dyDescent="0.25">
      <c r="A46" s="15">
        <f>RANK(D46,D44:D51)</f>
        <v>1</v>
      </c>
      <c r="B46" s="16" t="s">
        <v>60</v>
      </c>
      <c r="C46" s="23"/>
      <c r="D46" s="18">
        <f t="shared" si="20"/>
        <v>100</v>
      </c>
      <c r="E46" s="19" t="str">
        <f t="shared" si="21"/>
        <v xml:space="preserve"> </v>
      </c>
      <c r="F46" s="39">
        <f t="shared" si="22"/>
        <v>33.355000000000004</v>
      </c>
      <c r="G46" s="21"/>
      <c r="H46" s="40">
        <f t="shared" si="23"/>
        <v>33.355000000000004</v>
      </c>
      <c r="I46" s="40"/>
      <c r="J46" s="41"/>
      <c r="K46" s="42">
        <v>33.43</v>
      </c>
      <c r="L46" s="34">
        <f t="shared" si="24"/>
        <v>33.43</v>
      </c>
      <c r="N46" s="41"/>
      <c r="O46" s="42">
        <v>33.28</v>
      </c>
      <c r="P46" s="34">
        <f t="shared" si="25"/>
        <v>33.28</v>
      </c>
      <c r="Q46" s="34">
        <f t="shared" si="26"/>
        <v>66.710000000000008</v>
      </c>
      <c r="R46" s="34"/>
      <c r="S46" s="42"/>
      <c r="T46" s="34">
        <f t="shared" si="27"/>
        <v>33.355000000000004</v>
      </c>
      <c r="U46" s="33">
        <f t="shared" si="28"/>
        <v>0</v>
      </c>
      <c r="V46" s="34">
        <f t="shared" si="29"/>
        <v>33.355000000000004</v>
      </c>
    </row>
    <row r="47" spans="1:22" x14ac:dyDescent="0.25">
      <c r="A47" s="15">
        <f>RANK(D47,D44:D51)</f>
        <v>2</v>
      </c>
      <c r="B47" s="16" t="s">
        <v>61</v>
      </c>
      <c r="C47" s="23"/>
      <c r="D47" s="18">
        <f t="shared" si="20"/>
        <v>67.173497130198385</v>
      </c>
      <c r="E47" s="19" t="str">
        <f t="shared" si="21"/>
        <v xml:space="preserve"> </v>
      </c>
      <c r="F47" s="39">
        <f t="shared" si="22"/>
        <v>49.655000000000001</v>
      </c>
      <c r="G47" s="21"/>
      <c r="H47" s="40">
        <f t="shared" si="23"/>
        <v>49.655000000000001</v>
      </c>
      <c r="I47" s="40"/>
      <c r="J47" s="41"/>
      <c r="K47" s="42">
        <v>49.23</v>
      </c>
      <c r="L47" s="34">
        <f t="shared" si="24"/>
        <v>49.23</v>
      </c>
      <c r="N47" s="41"/>
      <c r="O47" s="42">
        <v>50.08</v>
      </c>
      <c r="P47" s="34">
        <f t="shared" si="25"/>
        <v>50.08</v>
      </c>
      <c r="Q47" s="34">
        <f t="shared" si="26"/>
        <v>99.31</v>
      </c>
      <c r="R47" s="34"/>
      <c r="S47" s="42"/>
      <c r="T47" s="34">
        <f t="shared" si="27"/>
        <v>49.655000000000001</v>
      </c>
      <c r="U47" s="33">
        <f t="shared" si="28"/>
        <v>0</v>
      </c>
      <c r="V47" s="34">
        <f t="shared" si="29"/>
        <v>49.655000000000001</v>
      </c>
    </row>
    <row r="48" spans="1:22" x14ac:dyDescent="0.25">
      <c r="A48" s="15">
        <f>RANK(D48,D44:D51)</f>
        <v>7</v>
      </c>
      <c r="B48" s="16" t="s">
        <v>94</v>
      </c>
      <c r="C48" s="23"/>
      <c r="D48" s="18">
        <f t="shared" si="20"/>
        <v>44.753790419965114</v>
      </c>
      <c r="E48" s="19">
        <f t="shared" si="21"/>
        <v>1</v>
      </c>
      <c r="F48" s="39">
        <f t="shared" si="22"/>
        <v>14.530000000000001</v>
      </c>
      <c r="G48" s="21"/>
      <c r="H48" s="40">
        <f t="shared" si="23"/>
        <v>74.53</v>
      </c>
      <c r="I48" s="40"/>
      <c r="J48" s="41">
        <v>1</v>
      </c>
      <c r="K48" s="42">
        <v>14.08</v>
      </c>
      <c r="L48" s="34">
        <f t="shared" si="24"/>
        <v>74.08</v>
      </c>
      <c r="N48" s="41">
        <v>1</v>
      </c>
      <c r="O48" s="42">
        <v>14.98</v>
      </c>
      <c r="P48" s="34">
        <f t="shared" si="25"/>
        <v>74.98</v>
      </c>
      <c r="Q48" s="34">
        <f t="shared" si="26"/>
        <v>149.06</v>
      </c>
      <c r="R48" s="34"/>
      <c r="S48" s="42"/>
      <c r="T48" s="34">
        <f t="shared" si="27"/>
        <v>74.53</v>
      </c>
      <c r="U48" s="33">
        <f t="shared" si="28"/>
        <v>1</v>
      </c>
      <c r="V48" s="34">
        <f t="shared" si="29"/>
        <v>14.530000000000001</v>
      </c>
    </row>
    <row r="49" spans="1:22" x14ac:dyDescent="0.25">
      <c r="A49" s="15">
        <f>RANK(D49,D44:D51)</f>
        <v>4</v>
      </c>
      <c r="B49" s="16" t="s">
        <v>95</v>
      </c>
      <c r="C49" s="23"/>
      <c r="D49" s="18">
        <f t="shared" si="20"/>
        <v>62.898359419196694</v>
      </c>
      <c r="E49" s="19" t="str">
        <f t="shared" si="21"/>
        <v xml:space="preserve"> </v>
      </c>
      <c r="F49" s="39">
        <f t="shared" si="22"/>
        <v>53.03</v>
      </c>
      <c r="G49" s="21"/>
      <c r="H49" s="40">
        <f t="shared" si="23"/>
        <v>53.03</v>
      </c>
      <c r="I49" s="40"/>
      <c r="J49" s="41"/>
      <c r="K49" s="42">
        <v>53.03</v>
      </c>
      <c r="L49" s="34">
        <f t="shared" si="24"/>
        <v>53.03</v>
      </c>
      <c r="N49" s="41"/>
      <c r="O49" s="42">
        <v>53.03</v>
      </c>
      <c r="P49" s="34">
        <f t="shared" si="25"/>
        <v>53.03</v>
      </c>
      <c r="Q49" s="34">
        <f t="shared" si="26"/>
        <v>106.06</v>
      </c>
      <c r="R49" s="34"/>
      <c r="S49" s="42"/>
      <c r="T49" s="34">
        <f t="shared" si="27"/>
        <v>53.03</v>
      </c>
      <c r="U49" s="33">
        <f t="shared" si="28"/>
        <v>0</v>
      </c>
      <c r="V49" s="34">
        <f t="shared" si="29"/>
        <v>53.03</v>
      </c>
    </row>
    <row r="50" spans="1:22" x14ac:dyDescent="0.25">
      <c r="A50" s="15">
        <f>RANK(D50,D44:D51)</f>
        <v>3</v>
      </c>
      <c r="B50" s="16" t="s">
        <v>96</v>
      </c>
      <c r="C50" s="23"/>
      <c r="D50" s="18">
        <f t="shared" si="20"/>
        <v>65.019493177387915</v>
      </c>
      <c r="E50" s="19" t="str">
        <f t="shared" si="21"/>
        <v xml:space="preserve"> </v>
      </c>
      <c r="F50" s="39">
        <f t="shared" si="22"/>
        <v>51.3</v>
      </c>
      <c r="G50" s="21"/>
      <c r="H50" s="40">
        <f t="shared" si="23"/>
        <v>51.3</v>
      </c>
      <c r="I50" s="40"/>
      <c r="J50" s="41"/>
      <c r="K50" s="42">
        <v>51.3</v>
      </c>
      <c r="L50" s="34">
        <f t="shared" si="24"/>
        <v>51.3</v>
      </c>
      <c r="N50" s="41"/>
      <c r="O50" s="42"/>
      <c r="P50" s="34">
        <f t="shared" si="25"/>
        <v>0</v>
      </c>
      <c r="Q50" s="34">
        <f t="shared" si="26"/>
        <v>51.3</v>
      </c>
      <c r="R50" s="34"/>
      <c r="S50" s="42"/>
      <c r="T50" s="34">
        <f t="shared" si="27"/>
        <v>51.3</v>
      </c>
      <c r="U50" s="33">
        <f t="shared" si="28"/>
        <v>0</v>
      </c>
      <c r="V50" s="34">
        <f t="shared" si="29"/>
        <v>51.3</v>
      </c>
    </row>
    <row r="51" spans="1:22" x14ac:dyDescent="0.25">
      <c r="A51" s="15">
        <f>RANK(D51,D44:D51)</f>
        <v>8</v>
      </c>
      <c r="B51" s="16" t="s">
        <v>92</v>
      </c>
      <c r="C51" s="23"/>
      <c r="D51" s="18">
        <f t="shared" si="20"/>
        <v>36.024408683443134</v>
      </c>
      <c r="E51" s="19">
        <f t="shared" si="21"/>
        <v>1</v>
      </c>
      <c r="F51" s="39">
        <f t="shared" si="22"/>
        <v>32.590000000000003</v>
      </c>
      <c r="G51" s="21"/>
      <c r="H51" s="40">
        <f t="shared" si="23"/>
        <v>92.59</v>
      </c>
      <c r="I51" s="40"/>
      <c r="J51" s="41">
        <v>1</v>
      </c>
      <c r="K51" s="42">
        <v>32.67</v>
      </c>
      <c r="L51" s="34">
        <f t="shared" si="24"/>
        <v>92.67</v>
      </c>
      <c r="N51" s="41">
        <v>1</v>
      </c>
      <c r="O51" s="42">
        <v>32.51</v>
      </c>
      <c r="P51" s="34">
        <f t="shared" si="25"/>
        <v>92.509999999999991</v>
      </c>
      <c r="Q51" s="34">
        <f t="shared" si="26"/>
        <v>185.18</v>
      </c>
      <c r="R51" s="34"/>
      <c r="S51" s="42"/>
      <c r="T51" s="34">
        <f t="shared" si="27"/>
        <v>92.59</v>
      </c>
      <c r="U51" s="33">
        <f t="shared" si="28"/>
        <v>1</v>
      </c>
      <c r="V51" s="34">
        <f t="shared" si="29"/>
        <v>32.590000000000003</v>
      </c>
    </row>
    <row r="238" spans="1:1" x14ac:dyDescent="0.25">
      <c r="A238" s="62"/>
    </row>
    <row r="3046" spans="1:1" x14ac:dyDescent="0.25">
      <c r="A3046" s="1" t="s">
        <v>110</v>
      </c>
    </row>
    <row r="3167" spans="1:1" x14ac:dyDescent="0.25">
      <c r="A3167" s="1" t="s">
        <v>111</v>
      </c>
    </row>
    <row r="3179" spans="1:1" x14ac:dyDescent="0.25">
      <c r="A3179" s="1" t="s">
        <v>111</v>
      </c>
    </row>
    <row r="3181" spans="1:1" x14ac:dyDescent="0.25">
      <c r="A3181" s="1" t="s">
        <v>110</v>
      </c>
    </row>
    <row r="3182" spans="1:1" x14ac:dyDescent="0.25">
      <c r="A3182" s="1" t="s">
        <v>110</v>
      </c>
    </row>
    <row r="3183" spans="1:1" x14ac:dyDescent="0.25">
      <c r="A3183" s="1" t="s">
        <v>111</v>
      </c>
    </row>
    <row r="3193" spans="1:1" x14ac:dyDescent="0.25">
      <c r="A3193" s="1" t="s">
        <v>112</v>
      </c>
    </row>
    <row r="3194" spans="1:1" x14ac:dyDescent="0.25">
      <c r="A3194" s="1" t="s">
        <v>112</v>
      </c>
    </row>
    <row r="3195" spans="1:1" x14ac:dyDescent="0.25">
      <c r="A3195" s="1" t="s">
        <v>112</v>
      </c>
    </row>
    <row r="3196" spans="1:1" x14ac:dyDescent="0.25">
      <c r="A3196" s="1" t="s">
        <v>112</v>
      </c>
    </row>
    <row r="3197" spans="1:1" x14ac:dyDescent="0.25">
      <c r="A3197" s="1" t="s">
        <v>112</v>
      </c>
    </row>
    <row r="3198" spans="1:1" x14ac:dyDescent="0.25">
      <c r="A3198" s="1" t="s">
        <v>112</v>
      </c>
    </row>
    <row r="3199" spans="1:1" x14ac:dyDescent="0.25">
      <c r="A3199" s="1" t="s">
        <v>112</v>
      </c>
    </row>
    <row r="3200" spans="1:1" x14ac:dyDescent="0.25">
      <c r="A3200" s="1" t="s">
        <v>112</v>
      </c>
    </row>
    <row r="3201" spans="1:1" x14ac:dyDescent="0.25">
      <c r="A3201" s="1" t="s">
        <v>112</v>
      </c>
    </row>
    <row r="3202" spans="1:1" x14ac:dyDescent="0.25">
      <c r="A3202" s="1" t="s">
        <v>112</v>
      </c>
    </row>
    <row r="3203" spans="1:1" x14ac:dyDescent="0.25">
      <c r="A3203" s="1" t="s">
        <v>112</v>
      </c>
    </row>
    <row r="3204" spans="1:1" x14ac:dyDescent="0.25">
      <c r="A3204" s="1" t="s">
        <v>112</v>
      </c>
    </row>
    <row r="3205" spans="1:1" x14ac:dyDescent="0.25">
      <c r="A3205" s="1" t="s">
        <v>112</v>
      </c>
    </row>
    <row r="3206" spans="1:1" x14ac:dyDescent="0.25">
      <c r="A3206" s="1" t="s">
        <v>112</v>
      </c>
    </row>
    <row r="3207" spans="1:1" x14ac:dyDescent="0.25">
      <c r="A3207" s="1" t="s">
        <v>112</v>
      </c>
    </row>
    <row r="3208" spans="1:1" x14ac:dyDescent="0.25">
      <c r="A3208" s="1" t="s">
        <v>112</v>
      </c>
    </row>
    <row r="3209" spans="1:1" x14ac:dyDescent="0.25">
      <c r="A3209" s="1" t="s">
        <v>112</v>
      </c>
    </row>
    <row r="3210" spans="1:1" x14ac:dyDescent="0.25">
      <c r="A3210" s="1" t="s">
        <v>112</v>
      </c>
    </row>
    <row r="3211" spans="1:1" x14ac:dyDescent="0.25">
      <c r="A3211" s="1" t="s">
        <v>112</v>
      </c>
    </row>
    <row r="3212" spans="1:1" x14ac:dyDescent="0.25">
      <c r="A3212" s="1" t="s">
        <v>112</v>
      </c>
    </row>
    <row r="3213" spans="1:1" x14ac:dyDescent="0.25">
      <c r="A3213" s="1" t="s">
        <v>112</v>
      </c>
    </row>
    <row r="3214" spans="1:1" x14ac:dyDescent="0.25">
      <c r="A3214" s="1" t="s">
        <v>112</v>
      </c>
    </row>
    <row r="3215" spans="1:1" x14ac:dyDescent="0.25">
      <c r="A3215" s="1" t="s">
        <v>112</v>
      </c>
    </row>
    <row r="3216" spans="1:1" x14ac:dyDescent="0.25">
      <c r="A3216" s="1" t="s">
        <v>112</v>
      </c>
    </row>
    <row r="3217" spans="1:1" x14ac:dyDescent="0.25">
      <c r="A3217" s="1" t="s">
        <v>112</v>
      </c>
    </row>
    <row r="3218" spans="1:1" x14ac:dyDescent="0.25">
      <c r="A3218" s="1" t="s">
        <v>112</v>
      </c>
    </row>
    <row r="3219" spans="1:1" x14ac:dyDescent="0.25">
      <c r="A3219" s="1" t="s">
        <v>112</v>
      </c>
    </row>
    <row r="3220" spans="1:1" x14ac:dyDescent="0.25">
      <c r="A3220" s="1" t="s">
        <v>112</v>
      </c>
    </row>
    <row r="3223" spans="1:1" x14ac:dyDescent="0.25">
      <c r="A3223" s="62" t="s">
        <v>113</v>
      </c>
    </row>
    <row r="3566" spans="1:1" x14ac:dyDescent="0.25">
      <c r="A3566" s="1" t="s">
        <v>111</v>
      </c>
    </row>
    <row r="3568" spans="1:1" x14ac:dyDescent="0.25">
      <c r="A3568" s="1" t="s">
        <v>111</v>
      </c>
    </row>
    <row r="3571" spans="1:1" x14ac:dyDescent="0.25">
      <c r="A3571" s="1" t="s">
        <v>111</v>
      </c>
    </row>
    <row r="3574" spans="1:1" x14ac:dyDescent="0.25">
      <c r="A3574" s="1" t="s">
        <v>111</v>
      </c>
    </row>
    <row r="3575" spans="1:1" x14ac:dyDescent="0.25">
      <c r="A3575" s="1" t="s">
        <v>114</v>
      </c>
    </row>
    <row r="3680" spans="1:1" x14ac:dyDescent="0.25">
      <c r="A3680" s="1" t="s">
        <v>111</v>
      </c>
    </row>
    <row r="3700" spans="1:1" x14ac:dyDescent="0.25">
      <c r="A3700" s="1" t="s">
        <v>111</v>
      </c>
    </row>
    <row r="3710" spans="1:1" x14ac:dyDescent="0.25">
      <c r="A3710" s="1" t="s">
        <v>111</v>
      </c>
    </row>
    <row r="3724" spans="1:1" x14ac:dyDescent="0.25">
      <c r="A3724" s="1" t="s">
        <v>111</v>
      </c>
    </row>
    <row r="3725" spans="1:1" x14ac:dyDescent="0.25">
      <c r="A3725" s="1" t="s">
        <v>111</v>
      </c>
    </row>
    <row r="3726" spans="1:1" x14ac:dyDescent="0.25">
      <c r="A3726" s="1" t="s">
        <v>111</v>
      </c>
    </row>
    <row r="3727" spans="1:1" x14ac:dyDescent="0.25">
      <c r="A3727" s="1" t="s">
        <v>111</v>
      </c>
    </row>
    <row r="3728" spans="1:1" x14ac:dyDescent="0.25">
      <c r="A3728" s="1" t="s">
        <v>111</v>
      </c>
    </row>
    <row r="3729" spans="1:1" x14ac:dyDescent="0.25">
      <c r="A3729" s="1" t="s">
        <v>111</v>
      </c>
    </row>
    <row r="3730" spans="1:1" x14ac:dyDescent="0.25">
      <c r="A3730" s="1" t="s">
        <v>111</v>
      </c>
    </row>
    <row r="3731" spans="1:1" x14ac:dyDescent="0.25">
      <c r="A3731" s="1" t="s">
        <v>111</v>
      </c>
    </row>
    <row r="3732" spans="1:1" x14ac:dyDescent="0.25">
      <c r="A3732" s="1" t="s">
        <v>111</v>
      </c>
    </row>
    <row r="3733" spans="1:1" x14ac:dyDescent="0.25">
      <c r="A3733" s="1" t="s">
        <v>111</v>
      </c>
    </row>
    <row r="3734" spans="1:1" x14ac:dyDescent="0.25">
      <c r="A3734" s="1" t="s">
        <v>111</v>
      </c>
    </row>
    <row r="3735" spans="1:1" x14ac:dyDescent="0.25">
      <c r="A3735" s="1" t="s">
        <v>111</v>
      </c>
    </row>
    <row r="3736" spans="1:1" x14ac:dyDescent="0.25">
      <c r="A3736" s="1" t="s">
        <v>111</v>
      </c>
    </row>
    <row r="3739" spans="1:1" x14ac:dyDescent="0.25">
      <c r="A3739" s="1" t="s">
        <v>111</v>
      </c>
    </row>
    <row r="3740" spans="1:1" x14ac:dyDescent="0.25">
      <c r="A3740" s="1" t="s">
        <v>111</v>
      </c>
    </row>
    <row r="3744" spans="1:1" x14ac:dyDescent="0.25">
      <c r="A3744" s="1" t="s">
        <v>111</v>
      </c>
    </row>
    <row r="3748" spans="1:1" x14ac:dyDescent="0.25">
      <c r="A3748" s="1" t="s">
        <v>111</v>
      </c>
    </row>
    <row r="3751" spans="1:1" x14ac:dyDescent="0.25">
      <c r="A3751" s="1" t="s">
        <v>111</v>
      </c>
    </row>
    <row r="3754" spans="1:1" x14ac:dyDescent="0.25">
      <c r="A3754" s="1" t="s">
        <v>111</v>
      </c>
    </row>
    <row r="3763" spans="1:1" x14ac:dyDescent="0.25">
      <c r="A3763" s="1" t="s">
        <v>110</v>
      </c>
    </row>
    <row r="3764" spans="1:1" x14ac:dyDescent="0.25">
      <c r="A3764" s="1" t="s">
        <v>115</v>
      </c>
    </row>
    <row r="3776" spans="1:1" x14ac:dyDescent="0.25">
      <c r="A3776" s="1" t="s">
        <v>110</v>
      </c>
    </row>
  </sheetData>
  <pageMargins left="0.74791666666666667" right="0.74791666666666667" top="0.98402777777777772" bottom="0.98402777777777772" header="0.51180555555555551" footer="0.51180555555555551"/>
  <pageSetup scale="79" firstPageNumber="0" fitToHeight="0" orientation="landscape" horizontalDpi="300" verticalDpi="300" r:id="rId1"/>
  <headerFooter alignWithMargins="0"/>
  <colBreaks count="1" manualBreakCount="1">
    <brk id="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V51"/>
  <sheetViews>
    <sheetView topLeftCell="A5" workbookViewId="0">
      <selection activeCell="F20" sqref="F20"/>
    </sheetView>
  </sheetViews>
  <sheetFormatPr defaultColWidth="9" defaultRowHeight="13.2" x14ac:dyDescent="0.25"/>
  <cols>
    <col min="1" max="4" width="9" style="1"/>
    <col min="5" max="5" width="7.33203125" style="1" customWidth="1"/>
    <col min="6" max="6" width="8.5546875" style="1" customWidth="1"/>
    <col min="7" max="7" width="2.6640625" style="1" hidden="1" customWidth="1"/>
    <col min="8" max="8" width="11.88671875" style="1" customWidth="1"/>
    <col min="9" max="9" width="2.6640625" style="1" hidden="1" customWidth="1"/>
    <col min="10" max="10" width="5.6640625" style="1" customWidth="1"/>
    <col min="11" max="11" width="7.6640625" style="1" customWidth="1"/>
    <col min="12" max="12" width="12.88671875" style="1" customWidth="1"/>
    <col min="13" max="13" width="0.109375" style="1" hidden="1" customWidth="1"/>
    <col min="14" max="14" width="5.6640625" style="1" customWidth="1"/>
    <col min="15" max="15" width="7.6640625" style="1" customWidth="1"/>
    <col min="16" max="16" width="12.6640625" style="1" customWidth="1"/>
    <col min="17" max="17" width="11.33203125" style="1" customWidth="1"/>
    <col min="18" max="18" width="2.6640625" style="1" customWidth="1"/>
    <col min="19" max="19" width="9.109375" style="1" customWidth="1"/>
    <col min="20" max="20" width="10.6640625" style="1" customWidth="1"/>
    <col min="21" max="16384" width="9" style="1"/>
  </cols>
  <sheetData>
    <row r="1" spans="1:22" x14ac:dyDescent="0.25">
      <c r="B1" s="2" t="s">
        <v>34</v>
      </c>
      <c r="H1" s="3"/>
      <c r="L1" s="3"/>
      <c r="P1" s="3"/>
      <c r="Q1" s="3"/>
      <c r="T1" s="3"/>
    </row>
    <row r="2" spans="1:22" x14ac:dyDescent="0.25">
      <c r="J2" s="33"/>
      <c r="K2" s="34"/>
      <c r="L2" s="34"/>
      <c r="N2" s="33"/>
      <c r="O2" s="34"/>
      <c r="P2" s="34"/>
      <c r="Q2" s="34"/>
      <c r="R2" s="34"/>
      <c r="S2" s="34"/>
      <c r="T2" s="34"/>
      <c r="U2" s="33"/>
    </row>
    <row r="3" spans="1:22" ht="13.5" customHeight="1" x14ac:dyDescent="0.25">
      <c r="B3" s="4"/>
      <c r="C3" s="4"/>
      <c r="D3" s="4"/>
      <c r="E3" s="5"/>
      <c r="F3" s="5"/>
      <c r="G3" s="5"/>
      <c r="H3" s="14"/>
      <c r="I3" s="14"/>
      <c r="J3" s="35" t="s">
        <v>8</v>
      </c>
      <c r="K3" s="34"/>
      <c r="L3" s="34"/>
      <c r="N3" s="35" t="s">
        <v>8</v>
      </c>
      <c r="O3" s="34"/>
      <c r="P3" s="34"/>
      <c r="Q3" s="34"/>
      <c r="R3" s="34"/>
      <c r="S3" s="36" t="s">
        <v>9</v>
      </c>
      <c r="T3" s="34"/>
      <c r="U3" s="33"/>
    </row>
    <row r="4" spans="1:22" ht="14.25" customHeight="1" x14ac:dyDescent="0.25">
      <c r="B4" s="6" t="s">
        <v>0</v>
      </c>
      <c r="C4" s="6"/>
      <c r="D4" s="32"/>
      <c r="E4" s="7"/>
      <c r="F4" s="37"/>
      <c r="G4" s="9"/>
      <c r="H4" s="14">
        <f>SMALL(T6:T21,(COUNTIF(T6:T21,0)+1))</f>
        <v>143.92000000000002</v>
      </c>
      <c r="I4" s="14"/>
      <c r="J4" s="35">
        <v>1</v>
      </c>
      <c r="K4" s="34"/>
      <c r="L4" s="34" t="s">
        <v>1</v>
      </c>
      <c r="N4" s="35">
        <v>2</v>
      </c>
      <c r="O4" s="34"/>
      <c r="P4" s="34"/>
      <c r="Q4" s="34" t="s">
        <v>10</v>
      </c>
      <c r="R4" s="34"/>
      <c r="S4" s="36" t="s">
        <v>11</v>
      </c>
      <c r="T4" s="34" t="s">
        <v>12</v>
      </c>
      <c r="U4" s="35" t="s">
        <v>12</v>
      </c>
    </row>
    <row r="5" spans="1:22" x14ac:dyDescent="0.25">
      <c r="A5" s="1" t="s">
        <v>2</v>
      </c>
      <c r="B5" s="10"/>
      <c r="C5" s="10"/>
      <c r="D5" s="10" t="s">
        <v>3</v>
      </c>
      <c r="E5" s="10" t="s">
        <v>13</v>
      </c>
      <c r="F5" s="38" t="s">
        <v>14</v>
      </c>
      <c r="G5" s="12"/>
      <c r="H5" s="5" t="s">
        <v>15</v>
      </c>
      <c r="I5" s="5"/>
      <c r="J5" s="33" t="s">
        <v>16</v>
      </c>
      <c r="K5" s="34" t="s">
        <v>17</v>
      </c>
      <c r="L5" s="34" t="s">
        <v>18</v>
      </c>
      <c r="N5" s="33" t="s">
        <v>16</v>
      </c>
      <c r="O5" s="34" t="s">
        <v>17</v>
      </c>
      <c r="P5" s="34" t="s">
        <v>18</v>
      </c>
      <c r="Q5" s="34" t="s">
        <v>18</v>
      </c>
      <c r="R5" s="34"/>
      <c r="S5" s="36" t="s">
        <v>19</v>
      </c>
      <c r="T5" s="34" t="s">
        <v>18</v>
      </c>
      <c r="U5" s="33" t="s">
        <v>20</v>
      </c>
      <c r="V5" s="1" t="s">
        <v>19</v>
      </c>
    </row>
    <row r="6" spans="1:22" x14ac:dyDescent="0.25">
      <c r="A6" s="15">
        <f>RANK(D6,D6:D21)</f>
        <v>8</v>
      </c>
      <c r="B6" s="16" t="str">
        <f ca="1">'TOTAL OVERALL'!B6</f>
        <v>Alfred 1</v>
      </c>
      <c r="C6" s="17"/>
      <c r="D6" s="18">
        <f t="shared" ref="D6:D21" si="0">IF(H6=0,0,($H$4/H6)*100)</f>
        <v>68.36405092152765</v>
      </c>
      <c r="E6" s="19">
        <f t="shared" ref="E6:E22" si="1">IF(U6=0," ",U6)</f>
        <v>3</v>
      </c>
      <c r="F6" s="39">
        <f t="shared" ref="F6:F22" si="2">V6</f>
        <v>30.52000000000001</v>
      </c>
      <c r="G6" s="21"/>
      <c r="H6" s="40">
        <f t="shared" ref="H6:H22" si="3">(T6)</f>
        <v>210.52</v>
      </c>
      <c r="I6" s="40"/>
      <c r="J6" s="41">
        <v>3</v>
      </c>
      <c r="K6" s="42">
        <v>30.52</v>
      </c>
      <c r="L6" s="34">
        <f t="shared" ref="L6:L22" si="4">SUM(J6*60,K6)</f>
        <v>210.52</v>
      </c>
      <c r="N6" s="41"/>
      <c r="O6" s="42"/>
      <c r="P6" s="34">
        <f t="shared" ref="P6:P22" si="5">SUM(N6*60,O6)</f>
        <v>0</v>
      </c>
      <c r="Q6" s="34">
        <f t="shared" ref="Q6:Q22" si="6">IF(P6=0,L6,SUM(L6,P6))</f>
        <v>210.52</v>
      </c>
      <c r="R6" s="34"/>
      <c r="S6" s="42"/>
      <c r="T6" s="34">
        <f t="shared" ref="T6:T22" si="7">IF(P6=0,SUM(Q6,S6),SUM(Q6/2,S6))</f>
        <v>210.52</v>
      </c>
      <c r="U6" s="33">
        <f t="shared" ref="U6:U22" si="8">QUOTIENT(T6,60)</f>
        <v>3</v>
      </c>
      <c r="V6" s="34">
        <f>SUM(T6-(U6*60))</f>
        <v>30.52000000000001</v>
      </c>
    </row>
    <row r="7" spans="1:22" x14ac:dyDescent="0.25">
      <c r="A7" s="15">
        <f>RANK(D7,D6:D21)</f>
        <v>5</v>
      </c>
      <c r="B7" s="16" t="s">
        <v>73</v>
      </c>
      <c r="C7" s="17"/>
      <c r="D7" s="18">
        <f t="shared" si="0"/>
        <v>80.316981974440552</v>
      </c>
      <c r="E7" s="19">
        <f t="shared" si="1"/>
        <v>2</v>
      </c>
      <c r="F7" s="39">
        <f t="shared" si="2"/>
        <v>59.19</v>
      </c>
      <c r="G7" s="21"/>
      <c r="H7" s="40">
        <f t="shared" si="3"/>
        <v>179.19</v>
      </c>
      <c r="I7" s="40"/>
      <c r="J7" s="41">
        <v>2</v>
      </c>
      <c r="K7" s="42">
        <v>59.19</v>
      </c>
      <c r="L7" s="34">
        <f t="shared" si="4"/>
        <v>179.19</v>
      </c>
      <c r="N7" s="41"/>
      <c r="O7" s="42"/>
      <c r="P7" s="34">
        <f t="shared" si="5"/>
        <v>0</v>
      </c>
      <c r="Q7" s="34">
        <f t="shared" si="6"/>
        <v>179.19</v>
      </c>
      <c r="R7" s="34"/>
      <c r="S7" s="42"/>
      <c r="T7" s="34">
        <f t="shared" si="7"/>
        <v>179.19</v>
      </c>
      <c r="U7" s="33">
        <f t="shared" si="8"/>
        <v>2</v>
      </c>
      <c r="V7" s="34">
        <f>T7-(U7*60)</f>
        <v>59.19</v>
      </c>
    </row>
    <row r="8" spans="1:22" x14ac:dyDescent="0.25">
      <c r="A8" s="15">
        <f>RANK(D8,D6:D21)</f>
        <v>9</v>
      </c>
      <c r="B8" s="16" t="s">
        <v>74</v>
      </c>
      <c r="C8" s="23"/>
      <c r="D8" s="18">
        <f t="shared" si="0"/>
        <v>66.053193198246802</v>
      </c>
      <c r="E8" s="19">
        <f t="shared" si="1"/>
        <v>3</v>
      </c>
      <c r="F8" s="39">
        <f t="shared" si="2"/>
        <v>37.884999999999991</v>
      </c>
      <c r="G8" s="21"/>
      <c r="H8" s="40">
        <f t="shared" si="3"/>
        <v>217.88499999999999</v>
      </c>
      <c r="I8" s="40"/>
      <c r="J8" s="41">
        <v>3</v>
      </c>
      <c r="K8" s="42">
        <v>38.770000000000003</v>
      </c>
      <c r="L8" s="34">
        <f t="shared" si="4"/>
        <v>218.77</v>
      </c>
      <c r="N8" s="41">
        <v>3</v>
      </c>
      <c r="O8" s="42">
        <v>37</v>
      </c>
      <c r="P8" s="34">
        <f t="shared" si="5"/>
        <v>217</v>
      </c>
      <c r="Q8" s="34">
        <f t="shared" si="6"/>
        <v>435.77</v>
      </c>
      <c r="R8" s="34"/>
      <c r="S8" s="42"/>
      <c r="T8" s="34">
        <f t="shared" si="7"/>
        <v>217.88499999999999</v>
      </c>
      <c r="U8" s="33">
        <f t="shared" si="8"/>
        <v>3</v>
      </c>
      <c r="V8" s="34">
        <f>T8-(U8*60)</f>
        <v>37.884999999999991</v>
      </c>
    </row>
    <row r="9" spans="1:22" x14ac:dyDescent="0.25">
      <c r="A9" s="15">
        <f>RANK(D9,D6:D21)</f>
        <v>15</v>
      </c>
      <c r="B9" s="16" t="s">
        <v>75</v>
      </c>
      <c r="C9" s="23"/>
      <c r="D9" s="18">
        <f t="shared" si="0"/>
        <v>41.224828850505574</v>
      </c>
      <c r="E9" s="19">
        <f t="shared" si="1"/>
        <v>5</v>
      </c>
      <c r="F9" s="39">
        <f t="shared" si="2"/>
        <v>49.110000000000014</v>
      </c>
      <c r="G9" s="21"/>
      <c r="H9" s="40">
        <f t="shared" si="3"/>
        <v>349.11</v>
      </c>
      <c r="I9" s="40"/>
      <c r="J9" s="41">
        <v>5</v>
      </c>
      <c r="K9" s="42">
        <v>49.11</v>
      </c>
      <c r="L9" s="34">
        <f t="shared" si="4"/>
        <v>349.11</v>
      </c>
      <c r="N9" s="41"/>
      <c r="O9" s="42"/>
      <c r="P9" s="34">
        <f t="shared" si="5"/>
        <v>0</v>
      </c>
      <c r="Q9" s="34">
        <f t="shared" si="6"/>
        <v>349.11</v>
      </c>
      <c r="R9" s="34"/>
      <c r="S9" s="42"/>
      <c r="T9" s="34">
        <f t="shared" si="7"/>
        <v>349.11</v>
      </c>
      <c r="U9" s="33">
        <f t="shared" si="8"/>
        <v>5</v>
      </c>
      <c r="V9" s="34">
        <f>SUM(T9-(U9*60))</f>
        <v>49.110000000000014</v>
      </c>
    </row>
    <row r="10" spans="1:22" x14ac:dyDescent="0.25">
      <c r="A10" s="15">
        <f>RANK(D10,D6:D21)</f>
        <v>3</v>
      </c>
      <c r="B10" s="16" t="s">
        <v>76</v>
      </c>
      <c r="C10" s="23"/>
      <c r="D10" s="18">
        <f t="shared" si="0"/>
        <v>84.614027867599518</v>
      </c>
      <c r="E10" s="19">
        <f t="shared" si="1"/>
        <v>2</v>
      </c>
      <c r="F10" s="39">
        <f t="shared" si="2"/>
        <v>50.09</v>
      </c>
      <c r="G10" s="21"/>
      <c r="H10" s="40">
        <f t="shared" si="3"/>
        <v>170.09</v>
      </c>
      <c r="I10" s="40"/>
      <c r="J10" s="41">
        <v>2</v>
      </c>
      <c r="K10" s="42">
        <v>50.09</v>
      </c>
      <c r="L10" s="34">
        <f t="shared" si="4"/>
        <v>170.09</v>
      </c>
      <c r="N10" s="41"/>
      <c r="O10" s="42"/>
      <c r="P10" s="34">
        <f t="shared" si="5"/>
        <v>0</v>
      </c>
      <c r="Q10" s="34">
        <f t="shared" si="6"/>
        <v>170.09</v>
      </c>
      <c r="R10" s="34"/>
      <c r="S10" s="42"/>
      <c r="T10" s="34">
        <f t="shared" si="7"/>
        <v>170.09</v>
      </c>
      <c r="U10" s="33">
        <f t="shared" si="8"/>
        <v>2</v>
      </c>
      <c r="V10" s="34">
        <f>SUM(T10-(U10*60))</f>
        <v>50.09</v>
      </c>
    </row>
    <row r="11" spans="1:22" x14ac:dyDescent="0.25">
      <c r="A11" s="15">
        <f>RANK(D11,D6:D21)</f>
        <v>1</v>
      </c>
      <c r="B11" s="16" t="s">
        <v>77</v>
      </c>
      <c r="C11" s="17"/>
      <c r="D11" s="18">
        <f t="shared" si="0"/>
        <v>100</v>
      </c>
      <c r="E11" s="19">
        <f t="shared" si="1"/>
        <v>2</v>
      </c>
      <c r="F11" s="39">
        <f t="shared" si="2"/>
        <v>23.920000000000016</v>
      </c>
      <c r="G11" s="21"/>
      <c r="H11" s="40">
        <f t="shared" si="3"/>
        <v>143.92000000000002</v>
      </c>
      <c r="I11" s="40"/>
      <c r="J11" s="41">
        <v>2</v>
      </c>
      <c r="K11" s="42">
        <v>23.92</v>
      </c>
      <c r="L11" s="34">
        <f t="shared" si="4"/>
        <v>143.92000000000002</v>
      </c>
      <c r="N11" s="41"/>
      <c r="O11" s="42"/>
      <c r="P11" s="34">
        <f t="shared" si="5"/>
        <v>0</v>
      </c>
      <c r="Q11" s="34">
        <f t="shared" si="6"/>
        <v>143.92000000000002</v>
      </c>
      <c r="R11" s="34"/>
      <c r="S11" s="42"/>
      <c r="T11" s="34">
        <f t="shared" si="7"/>
        <v>143.92000000000002</v>
      </c>
      <c r="U11" s="33">
        <f t="shared" si="8"/>
        <v>2</v>
      </c>
      <c r="V11" s="34">
        <f t="shared" ref="V11:V22" si="9">T11-(U11*60)</f>
        <v>23.920000000000016</v>
      </c>
    </row>
    <row r="12" spans="1:22" x14ac:dyDescent="0.25">
      <c r="A12" s="15">
        <f>RANK(D12,D6:D21)</f>
        <v>6</v>
      </c>
      <c r="B12" s="16" t="s">
        <v>78</v>
      </c>
      <c r="C12" s="23"/>
      <c r="D12" s="18">
        <f t="shared" si="0"/>
        <v>78.022335465683625</v>
      </c>
      <c r="E12" s="19">
        <f t="shared" si="1"/>
        <v>3</v>
      </c>
      <c r="F12" s="39">
        <f t="shared" si="2"/>
        <v>4.460000000000008</v>
      </c>
      <c r="G12" s="21"/>
      <c r="H12" s="40">
        <f t="shared" si="3"/>
        <v>184.46</v>
      </c>
      <c r="I12" s="40"/>
      <c r="J12" s="41">
        <v>3</v>
      </c>
      <c r="K12" s="42">
        <v>4.46</v>
      </c>
      <c r="L12" s="34">
        <f t="shared" si="4"/>
        <v>184.46</v>
      </c>
      <c r="N12" s="41"/>
      <c r="O12" s="42"/>
      <c r="P12" s="34">
        <f t="shared" si="5"/>
        <v>0</v>
      </c>
      <c r="Q12" s="34">
        <f t="shared" si="6"/>
        <v>184.46</v>
      </c>
      <c r="R12" s="34"/>
      <c r="S12" s="42"/>
      <c r="T12" s="34">
        <f t="shared" si="7"/>
        <v>184.46</v>
      </c>
      <c r="U12" s="33">
        <f t="shared" si="8"/>
        <v>3</v>
      </c>
      <c r="V12" s="34">
        <f t="shared" si="9"/>
        <v>4.460000000000008</v>
      </c>
    </row>
    <row r="13" spans="1:22" x14ac:dyDescent="0.25">
      <c r="A13" s="15">
        <f>RANK(D13,D6:D21)</f>
        <v>10</v>
      </c>
      <c r="B13" s="16" t="s">
        <v>79</v>
      </c>
      <c r="C13" s="17"/>
      <c r="D13" s="18">
        <f t="shared" si="0"/>
        <v>65.903471013829119</v>
      </c>
      <c r="E13" s="19">
        <f t="shared" si="1"/>
        <v>3</v>
      </c>
      <c r="F13" s="39">
        <f t="shared" si="2"/>
        <v>38.379999999999995</v>
      </c>
      <c r="G13" s="21"/>
      <c r="H13" s="40">
        <f t="shared" si="3"/>
        <v>218.38</v>
      </c>
      <c r="I13" s="40"/>
      <c r="J13" s="41">
        <v>3</v>
      </c>
      <c r="K13" s="42">
        <v>38.380000000000003</v>
      </c>
      <c r="L13" s="34">
        <f t="shared" si="4"/>
        <v>218.38</v>
      </c>
      <c r="N13" s="41"/>
      <c r="O13" s="42"/>
      <c r="P13" s="34">
        <f t="shared" si="5"/>
        <v>0</v>
      </c>
      <c r="Q13" s="34">
        <f t="shared" si="6"/>
        <v>218.38</v>
      </c>
      <c r="R13" s="34"/>
      <c r="S13" s="42"/>
      <c r="T13" s="34">
        <f t="shared" si="7"/>
        <v>218.38</v>
      </c>
      <c r="U13" s="33">
        <f t="shared" si="8"/>
        <v>3</v>
      </c>
      <c r="V13" s="34">
        <f t="shared" si="9"/>
        <v>38.379999999999995</v>
      </c>
    </row>
    <row r="14" spans="1:22" x14ac:dyDescent="0.25">
      <c r="A14" s="15">
        <f>RANK(D14,D6:D21)</f>
        <v>12</v>
      </c>
      <c r="B14" s="16" t="s">
        <v>80</v>
      </c>
      <c r="C14" s="17"/>
      <c r="D14" s="18">
        <f t="shared" si="0"/>
        <v>63.783017195532722</v>
      </c>
      <c r="E14" s="19">
        <f t="shared" si="1"/>
        <v>3</v>
      </c>
      <c r="F14" s="39">
        <f t="shared" si="2"/>
        <v>45.639999999999986</v>
      </c>
      <c r="G14" s="21"/>
      <c r="H14" s="40">
        <f t="shared" si="3"/>
        <v>225.64</v>
      </c>
      <c r="I14" s="40"/>
      <c r="J14" s="41">
        <v>3</v>
      </c>
      <c r="K14" s="42">
        <v>45.64</v>
      </c>
      <c r="L14" s="34">
        <f t="shared" si="4"/>
        <v>225.64</v>
      </c>
      <c r="N14" s="41"/>
      <c r="O14" s="42"/>
      <c r="P14" s="34">
        <f t="shared" si="5"/>
        <v>0</v>
      </c>
      <c r="Q14" s="34">
        <f t="shared" si="6"/>
        <v>225.64</v>
      </c>
      <c r="R14" s="34"/>
      <c r="S14" s="42"/>
      <c r="T14" s="34">
        <f t="shared" si="7"/>
        <v>225.64</v>
      </c>
      <c r="U14" s="33">
        <f t="shared" si="8"/>
        <v>3</v>
      </c>
      <c r="V14" s="34">
        <f t="shared" si="9"/>
        <v>45.639999999999986</v>
      </c>
    </row>
    <row r="15" spans="1:22" x14ac:dyDescent="0.25">
      <c r="A15" s="15">
        <f>RANK(D15,D6:D21)</f>
        <v>4</v>
      </c>
      <c r="B15" s="16" t="s">
        <v>81</v>
      </c>
      <c r="C15" s="17"/>
      <c r="D15" s="18">
        <f t="shared" si="0"/>
        <v>82.230602216889508</v>
      </c>
      <c r="E15" s="19">
        <f t="shared" si="1"/>
        <v>2</v>
      </c>
      <c r="F15" s="39">
        <f t="shared" si="2"/>
        <v>55.02000000000001</v>
      </c>
      <c r="G15" s="21"/>
      <c r="H15" s="40">
        <f t="shared" si="3"/>
        <v>175.02</v>
      </c>
      <c r="I15" s="40"/>
      <c r="J15" s="41">
        <v>2</v>
      </c>
      <c r="K15" s="42">
        <v>55.02</v>
      </c>
      <c r="L15" s="34">
        <f t="shared" si="4"/>
        <v>175.02</v>
      </c>
      <c r="N15" s="41"/>
      <c r="O15" s="42"/>
      <c r="P15" s="34">
        <f t="shared" si="5"/>
        <v>0</v>
      </c>
      <c r="Q15" s="34">
        <f t="shared" si="6"/>
        <v>175.02</v>
      </c>
      <c r="R15" s="34"/>
      <c r="S15" s="42"/>
      <c r="T15" s="34">
        <f t="shared" si="7"/>
        <v>175.02</v>
      </c>
      <c r="U15" s="33">
        <f t="shared" si="8"/>
        <v>2</v>
      </c>
      <c r="V15" s="34">
        <f t="shared" si="9"/>
        <v>55.02000000000001</v>
      </c>
    </row>
    <row r="16" spans="1:22" x14ac:dyDescent="0.25">
      <c r="A16" s="15">
        <f>RANK(D16,D6:D21)</f>
        <v>13</v>
      </c>
      <c r="B16" s="16" t="s">
        <v>82</v>
      </c>
      <c r="C16" s="17"/>
      <c r="D16" s="18">
        <f t="shared" si="0"/>
        <v>48.743480322427693</v>
      </c>
      <c r="E16" s="19">
        <f t="shared" si="1"/>
        <v>4</v>
      </c>
      <c r="F16" s="39">
        <f t="shared" si="2"/>
        <v>55.259999999999991</v>
      </c>
      <c r="G16" s="21"/>
      <c r="H16" s="40">
        <f t="shared" si="3"/>
        <v>295.26</v>
      </c>
      <c r="I16" s="40"/>
      <c r="J16" s="41">
        <v>4</v>
      </c>
      <c r="K16" s="42">
        <v>55.26</v>
      </c>
      <c r="L16" s="34">
        <f t="shared" si="4"/>
        <v>295.26</v>
      </c>
      <c r="N16" s="41"/>
      <c r="O16" s="42"/>
      <c r="P16" s="34">
        <f t="shared" si="5"/>
        <v>0</v>
      </c>
      <c r="Q16" s="34">
        <f t="shared" si="6"/>
        <v>295.26</v>
      </c>
      <c r="R16" s="34"/>
      <c r="S16" s="42"/>
      <c r="T16" s="34">
        <f t="shared" si="7"/>
        <v>295.26</v>
      </c>
      <c r="U16" s="33">
        <f t="shared" si="8"/>
        <v>4</v>
      </c>
      <c r="V16" s="34">
        <f t="shared" si="9"/>
        <v>55.259999999999991</v>
      </c>
    </row>
    <row r="17" spans="1:22" x14ac:dyDescent="0.25">
      <c r="A17" s="15">
        <f>RANK(D17,D6:D21)</f>
        <v>11</v>
      </c>
      <c r="B17" s="16" t="s">
        <v>83</v>
      </c>
      <c r="C17" s="17"/>
      <c r="D17" s="18">
        <f t="shared" si="0"/>
        <v>65.849194729136173</v>
      </c>
      <c r="E17" s="19">
        <f t="shared" si="1"/>
        <v>3</v>
      </c>
      <c r="F17" s="39">
        <f t="shared" si="2"/>
        <v>38.56</v>
      </c>
      <c r="G17" s="21"/>
      <c r="H17" s="40">
        <f t="shared" si="3"/>
        <v>218.56</v>
      </c>
      <c r="I17" s="40"/>
      <c r="J17" s="41">
        <v>3</v>
      </c>
      <c r="K17" s="42">
        <v>38.56</v>
      </c>
      <c r="L17" s="34">
        <f t="shared" si="4"/>
        <v>218.56</v>
      </c>
      <c r="N17" s="41"/>
      <c r="O17" s="42"/>
      <c r="P17" s="34">
        <f t="shared" si="5"/>
        <v>0</v>
      </c>
      <c r="Q17" s="34">
        <f t="shared" si="6"/>
        <v>218.56</v>
      </c>
      <c r="R17" s="34"/>
      <c r="S17" s="42"/>
      <c r="T17" s="34">
        <f t="shared" si="7"/>
        <v>218.56</v>
      </c>
      <c r="U17" s="33">
        <f t="shared" si="8"/>
        <v>3</v>
      </c>
      <c r="V17" s="34">
        <f t="shared" si="9"/>
        <v>38.56</v>
      </c>
    </row>
    <row r="18" spans="1:22" x14ac:dyDescent="0.25">
      <c r="A18" s="15">
        <f>RANK(D18,D6:D21)</f>
        <v>14</v>
      </c>
      <c r="B18" s="16" t="s">
        <v>84</v>
      </c>
      <c r="C18" s="17"/>
      <c r="D18" s="18">
        <f t="shared" si="0"/>
        <v>44.847465021345556</v>
      </c>
      <c r="E18" s="19">
        <f t="shared" si="1"/>
        <v>5</v>
      </c>
      <c r="F18" s="39">
        <f t="shared" si="2"/>
        <v>20.909999999999968</v>
      </c>
      <c r="G18" s="21"/>
      <c r="H18" s="40">
        <f t="shared" si="3"/>
        <v>320.90999999999997</v>
      </c>
      <c r="I18" s="40"/>
      <c r="J18" s="41">
        <v>4</v>
      </c>
      <c r="K18" s="42">
        <v>50.91</v>
      </c>
      <c r="L18" s="34">
        <f t="shared" si="4"/>
        <v>290.90999999999997</v>
      </c>
      <c r="N18" s="41"/>
      <c r="O18" s="42"/>
      <c r="P18" s="34">
        <f t="shared" si="5"/>
        <v>0</v>
      </c>
      <c r="Q18" s="34">
        <f t="shared" si="6"/>
        <v>290.90999999999997</v>
      </c>
      <c r="R18" s="34"/>
      <c r="S18" s="42">
        <v>30</v>
      </c>
      <c r="T18" s="34">
        <f t="shared" si="7"/>
        <v>320.90999999999997</v>
      </c>
      <c r="U18" s="33">
        <f t="shared" si="8"/>
        <v>5</v>
      </c>
      <c r="V18" s="34">
        <f t="shared" si="9"/>
        <v>20.909999999999968</v>
      </c>
    </row>
    <row r="19" spans="1:22" x14ac:dyDescent="0.25">
      <c r="A19" s="15">
        <f>RANK(D19,D6:D21)</f>
        <v>16</v>
      </c>
      <c r="B19" s="16" t="s">
        <v>85</v>
      </c>
      <c r="C19" s="17"/>
      <c r="D19" s="18">
        <f t="shared" si="0"/>
        <v>21.900631514874842</v>
      </c>
      <c r="E19" s="19">
        <f t="shared" si="1"/>
        <v>10</v>
      </c>
      <c r="F19" s="39">
        <f t="shared" si="2"/>
        <v>57.149999999999977</v>
      </c>
      <c r="G19" s="21"/>
      <c r="H19" s="40">
        <f t="shared" si="3"/>
        <v>657.15</v>
      </c>
      <c r="I19" s="40"/>
      <c r="J19" s="41">
        <v>10</v>
      </c>
      <c r="K19" s="42">
        <v>57.15</v>
      </c>
      <c r="L19" s="34">
        <f t="shared" si="4"/>
        <v>657.15</v>
      </c>
      <c r="N19" s="41"/>
      <c r="O19" s="42"/>
      <c r="P19" s="34">
        <f t="shared" si="5"/>
        <v>0</v>
      </c>
      <c r="Q19" s="34">
        <f t="shared" si="6"/>
        <v>657.15</v>
      </c>
      <c r="R19" s="34"/>
      <c r="S19" s="42"/>
      <c r="T19" s="34">
        <f t="shared" si="7"/>
        <v>657.15</v>
      </c>
      <c r="U19" s="33">
        <f t="shared" si="8"/>
        <v>10</v>
      </c>
      <c r="V19" s="34">
        <f t="shared" si="9"/>
        <v>57.149999999999977</v>
      </c>
    </row>
    <row r="20" spans="1:22" x14ac:dyDescent="0.25">
      <c r="A20" s="15">
        <f>RANK(D20,D6:D21)</f>
        <v>2</v>
      </c>
      <c r="B20" s="16" t="s">
        <v>86</v>
      </c>
      <c r="C20" s="17"/>
      <c r="D20" s="18">
        <f t="shared" si="0"/>
        <v>91.996931731015096</v>
      </c>
      <c r="E20" s="19">
        <f t="shared" si="1"/>
        <v>2</v>
      </c>
      <c r="F20" s="39">
        <f t="shared" si="2"/>
        <v>36.44</v>
      </c>
      <c r="G20" s="21"/>
      <c r="H20" s="40">
        <f t="shared" si="3"/>
        <v>156.44</v>
      </c>
      <c r="I20" s="40"/>
      <c r="J20" s="41">
        <v>2</v>
      </c>
      <c r="K20" s="42">
        <v>36.44</v>
      </c>
      <c r="L20" s="34">
        <f t="shared" si="4"/>
        <v>156.44</v>
      </c>
      <c r="N20" s="41"/>
      <c r="O20" s="42"/>
      <c r="P20" s="34">
        <f t="shared" si="5"/>
        <v>0</v>
      </c>
      <c r="Q20" s="34">
        <f t="shared" si="6"/>
        <v>156.44</v>
      </c>
      <c r="R20" s="34"/>
      <c r="S20" s="42"/>
      <c r="T20" s="34">
        <f t="shared" si="7"/>
        <v>156.44</v>
      </c>
      <c r="U20" s="33">
        <f t="shared" si="8"/>
        <v>2</v>
      </c>
      <c r="V20" s="34">
        <f t="shared" si="9"/>
        <v>36.44</v>
      </c>
    </row>
    <row r="21" spans="1:22" x14ac:dyDescent="0.25">
      <c r="A21" s="15">
        <f>RANK(D21,D6:D21)</f>
        <v>7</v>
      </c>
      <c r="B21" s="16" t="s">
        <v>87</v>
      </c>
      <c r="C21" s="17"/>
      <c r="D21" s="18">
        <f t="shared" si="0"/>
        <v>73.327558974881541</v>
      </c>
      <c r="E21" s="19">
        <f t="shared" si="1"/>
        <v>3</v>
      </c>
      <c r="F21" s="39">
        <f t="shared" si="2"/>
        <v>16.27000000000001</v>
      </c>
      <c r="G21" s="21"/>
      <c r="H21" s="40">
        <f t="shared" si="3"/>
        <v>196.27</v>
      </c>
      <c r="I21" s="40"/>
      <c r="J21" s="41">
        <v>3</v>
      </c>
      <c r="K21" s="42">
        <v>16.27</v>
      </c>
      <c r="L21" s="34">
        <f t="shared" si="4"/>
        <v>196.27</v>
      </c>
      <c r="N21" s="41"/>
      <c r="O21" s="42"/>
      <c r="P21" s="34">
        <f t="shared" si="5"/>
        <v>0</v>
      </c>
      <c r="Q21" s="34">
        <f t="shared" si="6"/>
        <v>196.27</v>
      </c>
      <c r="R21" s="34"/>
      <c r="S21" s="42"/>
      <c r="T21" s="34">
        <f t="shared" si="7"/>
        <v>196.27</v>
      </c>
      <c r="U21" s="33">
        <f t="shared" si="8"/>
        <v>3</v>
      </c>
      <c r="V21" s="34">
        <f t="shared" si="9"/>
        <v>16.27000000000001</v>
      </c>
    </row>
    <row r="22" spans="1:22" ht="14.25" customHeight="1" x14ac:dyDescent="0.25">
      <c r="A22" s="15"/>
      <c r="B22" s="4" t="s">
        <v>108</v>
      </c>
      <c r="C22" s="4"/>
      <c r="D22" s="18"/>
      <c r="E22" s="19" t="str">
        <f t="shared" si="1"/>
        <v xml:space="preserve"> </v>
      </c>
      <c r="F22" s="39">
        <f t="shared" si="2"/>
        <v>0</v>
      </c>
      <c r="G22" s="5"/>
      <c r="H22" s="40">
        <f t="shared" si="3"/>
        <v>0</v>
      </c>
      <c r="I22" s="14"/>
      <c r="J22" s="33"/>
      <c r="K22" s="34"/>
      <c r="L22" s="34">
        <f t="shared" si="4"/>
        <v>0</v>
      </c>
      <c r="N22" s="33"/>
      <c r="O22" s="34"/>
      <c r="P22" s="34">
        <f t="shared" si="5"/>
        <v>0</v>
      </c>
      <c r="Q22" s="34">
        <f t="shared" si="6"/>
        <v>0</v>
      </c>
      <c r="R22" s="34"/>
      <c r="S22" s="36" t="s">
        <v>9</v>
      </c>
      <c r="T22" s="34">
        <f t="shared" si="7"/>
        <v>0</v>
      </c>
      <c r="U22" s="33">
        <f t="shared" si="8"/>
        <v>0</v>
      </c>
      <c r="V22" s="34">
        <f t="shared" si="9"/>
        <v>0</v>
      </c>
    </row>
    <row r="23" spans="1:22" x14ac:dyDescent="0.25">
      <c r="B23" s="25" t="s">
        <v>5</v>
      </c>
      <c r="C23" s="26"/>
      <c r="D23" s="27"/>
      <c r="E23" s="7"/>
      <c r="F23" s="37"/>
      <c r="G23" s="9"/>
      <c r="H23" s="14">
        <f>SMALL(T25:T40,(COUNTIF(T25:T40,0)+1))</f>
        <v>172.77</v>
      </c>
      <c r="I23" s="14"/>
      <c r="J23" s="35" t="s">
        <v>21</v>
      </c>
      <c r="K23" s="34"/>
      <c r="L23" s="34" t="s">
        <v>1</v>
      </c>
      <c r="N23" s="35" t="s">
        <v>22</v>
      </c>
      <c r="O23" s="34"/>
      <c r="P23" s="34"/>
      <c r="Q23" s="34" t="s">
        <v>10</v>
      </c>
      <c r="R23" s="34"/>
      <c r="S23" s="36" t="s">
        <v>11</v>
      </c>
      <c r="T23" s="34" t="s">
        <v>12</v>
      </c>
      <c r="U23" s="33" t="s">
        <v>12</v>
      </c>
    </row>
    <row r="24" spans="1:22" x14ac:dyDescent="0.25">
      <c r="A24" s="1" t="s">
        <v>2</v>
      </c>
      <c r="B24" s="10"/>
      <c r="C24" s="10"/>
      <c r="D24" s="44" t="s">
        <v>3</v>
      </c>
      <c r="E24" s="45" t="s">
        <v>13</v>
      </c>
      <c r="F24" s="38" t="s">
        <v>14</v>
      </c>
      <c r="G24" s="12"/>
      <c r="H24" s="5" t="s">
        <v>15</v>
      </c>
      <c r="I24" s="5"/>
      <c r="J24" s="33" t="s">
        <v>16</v>
      </c>
      <c r="K24" s="34" t="s">
        <v>17</v>
      </c>
      <c r="L24" s="34" t="s">
        <v>18</v>
      </c>
      <c r="N24" s="33" t="s">
        <v>16</v>
      </c>
      <c r="O24" s="34" t="s">
        <v>17</v>
      </c>
      <c r="P24" s="34" t="s">
        <v>18</v>
      </c>
      <c r="Q24" s="34" t="s">
        <v>18</v>
      </c>
      <c r="R24" s="34"/>
      <c r="S24" s="36" t="s">
        <v>19</v>
      </c>
      <c r="T24" s="34" t="s">
        <v>18</v>
      </c>
      <c r="U24" s="33" t="s">
        <v>20</v>
      </c>
      <c r="V24" s="1" t="s">
        <v>19</v>
      </c>
    </row>
    <row r="25" spans="1:22" x14ac:dyDescent="0.25">
      <c r="A25" s="15">
        <f>RANK(D25,D25:D40)</f>
        <v>5</v>
      </c>
      <c r="B25" s="16" t="s">
        <v>65</v>
      </c>
      <c r="C25" s="17"/>
      <c r="D25" s="18">
        <f t="shared" ref="D25:D40" si="10">IF(H25=0,0,($H$23/H25)*100)</f>
        <v>90.483921650780346</v>
      </c>
      <c r="E25" s="19">
        <f t="shared" ref="E25:E40" si="11">IF(U25=0," ",U25)</f>
        <v>3</v>
      </c>
      <c r="F25" s="39">
        <f t="shared" ref="F25:F40" si="12">V25</f>
        <v>10.939999999999998</v>
      </c>
      <c r="G25" s="21"/>
      <c r="H25" s="40">
        <f t="shared" ref="H25:H40" si="13">(T25)</f>
        <v>190.94</v>
      </c>
      <c r="I25" s="40"/>
      <c r="J25" s="41">
        <v>3</v>
      </c>
      <c r="K25" s="42">
        <v>10.94</v>
      </c>
      <c r="L25" s="34">
        <f t="shared" ref="L25:L40" si="14">SUM(J25*60,K25)</f>
        <v>190.94</v>
      </c>
      <c r="N25" s="41"/>
      <c r="O25" s="42"/>
      <c r="P25" s="34">
        <f t="shared" ref="P25:P40" si="15">SUM(N25*60,O25)</f>
        <v>0</v>
      </c>
      <c r="Q25" s="34">
        <f t="shared" ref="Q25:Q40" si="16">IF(P25=0,L25,SUM(L25,P25))</f>
        <v>190.94</v>
      </c>
      <c r="R25" s="34"/>
      <c r="S25" s="42"/>
      <c r="T25" s="34">
        <f t="shared" ref="T25:T40" si="17">IF(P25=0,SUM(Q25,S25),SUM(Q25/2,S25))</f>
        <v>190.94</v>
      </c>
      <c r="U25" s="33">
        <f t="shared" ref="U25:U39" si="18">QUOTIENT(T25,60)</f>
        <v>3</v>
      </c>
      <c r="V25" s="34">
        <f>SUM(T25-(U25*60))</f>
        <v>10.939999999999998</v>
      </c>
    </row>
    <row r="26" spans="1:22" x14ac:dyDescent="0.25">
      <c r="A26" s="15">
        <f>RANK(D26,D25:D40)</f>
        <v>9</v>
      </c>
      <c r="B26" s="16" t="s">
        <v>66</v>
      </c>
      <c r="C26" s="23"/>
      <c r="D26" s="18">
        <f t="shared" si="10"/>
        <v>75.504763569618049</v>
      </c>
      <c r="E26" s="19">
        <f t="shared" si="11"/>
        <v>3</v>
      </c>
      <c r="F26" s="39">
        <f t="shared" si="12"/>
        <v>48.819999999999993</v>
      </c>
      <c r="G26" s="21"/>
      <c r="H26" s="40">
        <f t="shared" si="13"/>
        <v>228.82</v>
      </c>
      <c r="I26" s="40"/>
      <c r="J26" s="41">
        <v>3</v>
      </c>
      <c r="K26" s="42">
        <v>48.82</v>
      </c>
      <c r="L26" s="34">
        <f t="shared" si="14"/>
        <v>228.82</v>
      </c>
      <c r="N26" s="41"/>
      <c r="O26" s="42"/>
      <c r="P26" s="34">
        <f t="shared" si="15"/>
        <v>0</v>
      </c>
      <c r="Q26" s="34">
        <f t="shared" si="16"/>
        <v>228.82</v>
      </c>
      <c r="R26" s="34"/>
      <c r="S26" s="42"/>
      <c r="T26" s="34">
        <f t="shared" si="17"/>
        <v>228.82</v>
      </c>
      <c r="U26" s="33">
        <f t="shared" si="18"/>
        <v>3</v>
      </c>
      <c r="V26" s="34">
        <f t="shared" ref="V26:V39" si="19">T26-(U26*60)</f>
        <v>48.819999999999993</v>
      </c>
    </row>
    <row r="27" spans="1:22" x14ac:dyDescent="0.25">
      <c r="A27" s="15">
        <f>RANK(D27,D25:D40)</f>
        <v>3</v>
      </c>
      <c r="B27" s="16" t="s">
        <v>60</v>
      </c>
      <c r="C27" s="23"/>
      <c r="D27" s="18">
        <f t="shared" si="10"/>
        <v>97.737172597160153</v>
      </c>
      <c r="E27" s="19">
        <f t="shared" si="11"/>
        <v>2</v>
      </c>
      <c r="F27" s="39">
        <f t="shared" si="12"/>
        <v>56.77000000000001</v>
      </c>
      <c r="G27" s="21"/>
      <c r="H27" s="40">
        <f t="shared" si="13"/>
        <v>176.77</v>
      </c>
      <c r="I27" s="40"/>
      <c r="J27" s="41">
        <v>2</v>
      </c>
      <c r="K27" s="42">
        <v>56.77</v>
      </c>
      <c r="L27" s="34">
        <f t="shared" si="14"/>
        <v>176.77</v>
      </c>
      <c r="N27" s="41"/>
      <c r="O27" s="42"/>
      <c r="P27" s="34">
        <f t="shared" si="15"/>
        <v>0</v>
      </c>
      <c r="Q27" s="34">
        <f t="shared" si="16"/>
        <v>176.77</v>
      </c>
      <c r="R27" s="34"/>
      <c r="S27" s="42"/>
      <c r="T27" s="34">
        <f t="shared" si="17"/>
        <v>176.77</v>
      </c>
      <c r="U27" s="33">
        <f t="shared" si="18"/>
        <v>2</v>
      </c>
      <c r="V27" s="34">
        <f t="shared" si="19"/>
        <v>56.77000000000001</v>
      </c>
    </row>
    <row r="28" spans="1:22" x14ac:dyDescent="0.25">
      <c r="A28" s="15">
        <f>RANK(D28,D25:D40)</f>
        <v>1</v>
      </c>
      <c r="B28" s="16" t="s">
        <v>88</v>
      </c>
      <c r="C28" s="23"/>
      <c r="D28" s="18">
        <f t="shared" si="10"/>
        <v>100</v>
      </c>
      <c r="E28" s="19" t="str">
        <f t="shared" si="11"/>
        <v xml:space="preserve"> </v>
      </c>
      <c r="F28" s="39">
        <f t="shared" si="12"/>
        <v>0</v>
      </c>
      <c r="G28" s="21"/>
      <c r="H28" s="40">
        <f t="shared" si="13"/>
        <v>172.77</v>
      </c>
      <c r="I28" s="40"/>
      <c r="J28" s="41">
        <v>2</v>
      </c>
      <c r="K28" s="42">
        <v>52.77</v>
      </c>
      <c r="L28" s="34">
        <f t="shared" si="14"/>
        <v>172.77</v>
      </c>
      <c r="N28" s="41"/>
      <c r="O28" s="42"/>
      <c r="P28" s="34">
        <f t="shared" si="15"/>
        <v>0</v>
      </c>
      <c r="Q28" s="34">
        <f t="shared" si="16"/>
        <v>172.77</v>
      </c>
      <c r="R28" s="34"/>
      <c r="S28" s="42"/>
      <c r="T28" s="34">
        <f t="shared" si="17"/>
        <v>172.77</v>
      </c>
      <c r="U28" s="33"/>
      <c r="V28" s="34"/>
    </row>
    <row r="29" spans="1:22" x14ac:dyDescent="0.25">
      <c r="A29" s="15">
        <f>RANK(D29,D25:D40)</f>
        <v>6</v>
      </c>
      <c r="B29" s="16" t="s">
        <v>89</v>
      </c>
      <c r="C29" s="23"/>
      <c r="D29" s="18">
        <f t="shared" si="10"/>
        <v>89.32375142177645</v>
      </c>
      <c r="E29" s="19" t="str">
        <f t="shared" si="11"/>
        <v xml:space="preserve"> </v>
      </c>
      <c r="F29" s="39">
        <f t="shared" si="12"/>
        <v>0</v>
      </c>
      <c r="G29" s="21"/>
      <c r="H29" s="40">
        <f t="shared" si="13"/>
        <v>193.42</v>
      </c>
      <c r="I29" s="40"/>
      <c r="J29" s="41">
        <v>3</v>
      </c>
      <c r="K29" s="42">
        <v>13.42</v>
      </c>
      <c r="L29" s="34">
        <f t="shared" si="14"/>
        <v>193.42</v>
      </c>
      <c r="N29" s="41"/>
      <c r="O29" s="42"/>
      <c r="P29" s="34">
        <f t="shared" si="15"/>
        <v>0</v>
      </c>
      <c r="Q29" s="34">
        <f t="shared" si="16"/>
        <v>193.42</v>
      </c>
      <c r="R29" s="34"/>
      <c r="S29" s="42"/>
      <c r="T29" s="34">
        <f t="shared" si="17"/>
        <v>193.42</v>
      </c>
      <c r="U29" s="33"/>
      <c r="V29" s="34"/>
    </row>
    <row r="30" spans="1:22" x14ac:dyDescent="0.25">
      <c r="A30" s="15">
        <f>RANK(D30,D25:D40)</f>
        <v>2</v>
      </c>
      <c r="B30" s="16" t="s">
        <v>90</v>
      </c>
      <c r="C30" s="23"/>
      <c r="D30" s="18">
        <f t="shared" si="10"/>
        <v>98.878269329823169</v>
      </c>
      <c r="E30" s="19">
        <f t="shared" si="11"/>
        <v>2</v>
      </c>
      <c r="F30" s="39">
        <f t="shared" si="12"/>
        <v>54.72999999999999</v>
      </c>
      <c r="G30" s="21"/>
      <c r="H30" s="40">
        <f t="shared" si="13"/>
        <v>174.73</v>
      </c>
      <c r="I30" s="40"/>
      <c r="J30" s="41">
        <v>2</v>
      </c>
      <c r="K30" s="42">
        <v>54.73</v>
      </c>
      <c r="L30" s="34">
        <f t="shared" si="14"/>
        <v>174.73</v>
      </c>
      <c r="N30" s="41"/>
      <c r="O30" s="42"/>
      <c r="P30" s="34">
        <f t="shared" si="15"/>
        <v>0</v>
      </c>
      <c r="Q30" s="34">
        <f t="shared" si="16"/>
        <v>174.73</v>
      </c>
      <c r="R30" s="34"/>
      <c r="S30" s="42"/>
      <c r="T30" s="34">
        <f t="shared" si="17"/>
        <v>174.73</v>
      </c>
      <c r="U30" s="33">
        <f t="shared" si="18"/>
        <v>2</v>
      </c>
      <c r="V30" s="34">
        <f t="shared" si="19"/>
        <v>54.72999999999999</v>
      </c>
    </row>
    <row r="31" spans="1:22" x14ac:dyDescent="0.25">
      <c r="A31" s="15">
        <f>RANK(D31,D25:D40)</f>
        <v>8</v>
      </c>
      <c r="B31" s="16" t="s">
        <v>91</v>
      </c>
      <c r="C31" s="23"/>
      <c r="D31" s="18">
        <f t="shared" si="10"/>
        <v>83.254626060138776</v>
      </c>
      <c r="E31" s="19">
        <f t="shared" si="11"/>
        <v>3</v>
      </c>
      <c r="F31" s="39">
        <f t="shared" si="12"/>
        <v>27.52000000000001</v>
      </c>
      <c r="G31" s="21"/>
      <c r="H31" s="40">
        <f t="shared" si="13"/>
        <v>207.52</v>
      </c>
      <c r="I31" s="40"/>
      <c r="J31" s="41">
        <v>3</v>
      </c>
      <c r="K31" s="42">
        <v>27.52</v>
      </c>
      <c r="L31" s="34">
        <f t="shared" si="14"/>
        <v>207.52</v>
      </c>
      <c r="N31" s="41"/>
      <c r="O31" s="42"/>
      <c r="P31" s="34">
        <f t="shared" si="15"/>
        <v>0</v>
      </c>
      <c r="Q31" s="34">
        <f t="shared" si="16"/>
        <v>207.52</v>
      </c>
      <c r="R31" s="34"/>
      <c r="S31" s="42"/>
      <c r="T31" s="34">
        <f t="shared" si="17"/>
        <v>207.52</v>
      </c>
      <c r="U31" s="33">
        <f t="shared" si="18"/>
        <v>3</v>
      </c>
      <c r="V31" s="34">
        <f t="shared" si="19"/>
        <v>27.52000000000001</v>
      </c>
    </row>
    <row r="32" spans="1:22" ht="13.5" customHeight="1" x14ac:dyDescent="0.25">
      <c r="A32" s="15">
        <f>RANK(D32,D25:D40)</f>
        <v>10</v>
      </c>
      <c r="B32" s="16" t="s">
        <v>67</v>
      </c>
      <c r="C32" s="23"/>
      <c r="D32" s="18">
        <f t="shared" si="10"/>
        <v>70.518367346938788</v>
      </c>
      <c r="E32" s="19">
        <f t="shared" si="11"/>
        <v>4</v>
      </c>
      <c r="F32" s="39">
        <f t="shared" si="12"/>
        <v>5</v>
      </c>
      <c r="G32" s="21"/>
      <c r="H32" s="40">
        <f t="shared" si="13"/>
        <v>245</v>
      </c>
      <c r="I32" s="40"/>
      <c r="J32" s="41">
        <v>4</v>
      </c>
      <c r="K32" s="42">
        <v>5</v>
      </c>
      <c r="L32" s="34">
        <f t="shared" si="14"/>
        <v>245</v>
      </c>
      <c r="N32" s="41"/>
      <c r="O32" s="42"/>
      <c r="P32" s="34">
        <f t="shared" si="15"/>
        <v>0</v>
      </c>
      <c r="Q32" s="34">
        <f t="shared" si="16"/>
        <v>245</v>
      </c>
      <c r="R32" s="34"/>
      <c r="S32" s="42"/>
      <c r="T32" s="34">
        <f t="shared" si="17"/>
        <v>245</v>
      </c>
      <c r="U32" s="33">
        <f t="shared" si="18"/>
        <v>4</v>
      </c>
      <c r="V32" s="34">
        <f t="shared" si="19"/>
        <v>5</v>
      </c>
    </row>
    <row r="33" spans="1:22" ht="13.5" customHeight="1" x14ac:dyDescent="0.25">
      <c r="A33" s="15">
        <f>RANK(D33,D25:D40)</f>
        <v>7</v>
      </c>
      <c r="B33" s="16" t="s">
        <v>68</v>
      </c>
      <c r="C33" s="23"/>
      <c r="D33" s="18">
        <f t="shared" si="10"/>
        <v>84.347995899038239</v>
      </c>
      <c r="E33" s="19">
        <f t="shared" si="11"/>
        <v>3</v>
      </c>
      <c r="F33" s="39">
        <f t="shared" si="12"/>
        <v>24.829999999999984</v>
      </c>
      <c r="G33" s="21"/>
      <c r="H33" s="40">
        <f t="shared" si="13"/>
        <v>204.82999999999998</v>
      </c>
      <c r="I33" s="40"/>
      <c r="J33" s="41">
        <v>3</v>
      </c>
      <c r="K33" s="42">
        <v>24.83</v>
      </c>
      <c r="L33" s="34">
        <f t="shared" si="14"/>
        <v>204.82999999999998</v>
      </c>
      <c r="N33" s="41"/>
      <c r="O33" s="42"/>
      <c r="P33" s="34">
        <f t="shared" si="15"/>
        <v>0</v>
      </c>
      <c r="Q33" s="34">
        <f t="shared" si="16"/>
        <v>204.82999999999998</v>
      </c>
      <c r="R33" s="34"/>
      <c r="S33" s="42"/>
      <c r="T33" s="34">
        <f t="shared" si="17"/>
        <v>204.82999999999998</v>
      </c>
      <c r="U33" s="33">
        <f t="shared" si="18"/>
        <v>3</v>
      </c>
      <c r="V33" s="34">
        <f t="shared" si="19"/>
        <v>24.829999999999984</v>
      </c>
    </row>
    <row r="34" spans="1:22" ht="13.5" customHeight="1" x14ac:dyDescent="0.25">
      <c r="A34" s="15">
        <f>RANK(D34,D25:D40)</f>
        <v>4</v>
      </c>
      <c r="B34" s="16" t="s">
        <v>92</v>
      </c>
      <c r="C34" s="23"/>
      <c r="D34" s="18">
        <f t="shared" si="10"/>
        <v>94.425315625512383</v>
      </c>
      <c r="E34" s="19">
        <f t="shared" si="11"/>
        <v>3</v>
      </c>
      <c r="F34" s="39">
        <f t="shared" si="12"/>
        <v>2.9699999999999989</v>
      </c>
      <c r="G34" s="21"/>
      <c r="H34" s="40">
        <f t="shared" si="13"/>
        <v>182.97</v>
      </c>
      <c r="I34" s="40"/>
      <c r="J34" s="41">
        <v>3</v>
      </c>
      <c r="K34" s="42">
        <v>2.97</v>
      </c>
      <c r="L34" s="34">
        <f t="shared" si="14"/>
        <v>182.97</v>
      </c>
      <c r="N34" s="41"/>
      <c r="O34" s="42"/>
      <c r="P34" s="34">
        <f t="shared" si="15"/>
        <v>0</v>
      </c>
      <c r="Q34" s="34">
        <f t="shared" si="16"/>
        <v>182.97</v>
      </c>
      <c r="R34" s="34"/>
      <c r="S34" s="42"/>
      <c r="T34" s="34">
        <f t="shared" si="17"/>
        <v>182.97</v>
      </c>
      <c r="U34" s="33">
        <f t="shared" si="18"/>
        <v>3</v>
      </c>
      <c r="V34" s="34">
        <f t="shared" si="19"/>
        <v>2.9699999999999989</v>
      </c>
    </row>
    <row r="35" spans="1:22" ht="13.5" customHeight="1" x14ac:dyDescent="0.25">
      <c r="A35" s="15">
        <f>RANK(D35,D25:D40)</f>
        <v>11</v>
      </c>
      <c r="B35" s="16">
        <f>'TOTAL OVERALL'!B35</f>
        <v>0</v>
      </c>
      <c r="C35" s="23"/>
      <c r="D35" s="18">
        <f t="shared" si="10"/>
        <v>0</v>
      </c>
      <c r="E35" s="19" t="str">
        <f t="shared" si="11"/>
        <v xml:space="preserve"> </v>
      </c>
      <c r="F35" s="39">
        <f t="shared" si="12"/>
        <v>0</v>
      </c>
      <c r="G35" s="21"/>
      <c r="H35" s="40">
        <f t="shared" si="13"/>
        <v>0</v>
      </c>
      <c r="I35" s="40"/>
      <c r="J35" s="41"/>
      <c r="K35" s="42"/>
      <c r="L35" s="34">
        <f t="shared" si="14"/>
        <v>0</v>
      </c>
      <c r="N35" s="41"/>
      <c r="O35" s="42"/>
      <c r="P35" s="34">
        <f t="shared" si="15"/>
        <v>0</v>
      </c>
      <c r="Q35" s="34">
        <f t="shared" si="16"/>
        <v>0</v>
      </c>
      <c r="R35" s="34"/>
      <c r="S35" s="42"/>
      <c r="T35" s="34">
        <f t="shared" si="17"/>
        <v>0</v>
      </c>
      <c r="U35" s="33">
        <f t="shared" si="18"/>
        <v>0</v>
      </c>
      <c r="V35" s="34">
        <f t="shared" si="19"/>
        <v>0</v>
      </c>
    </row>
    <row r="36" spans="1:22" ht="13.5" customHeight="1" x14ac:dyDescent="0.25">
      <c r="A36" s="15">
        <f>RANK(D36,D25:D40)</f>
        <v>11</v>
      </c>
      <c r="B36" s="16">
        <f>'TOTAL OVERALL'!B36</f>
        <v>0</v>
      </c>
      <c r="C36" s="23"/>
      <c r="D36" s="18">
        <f t="shared" si="10"/>
        <v>0</v>
      </c>
      <c r="E36" s="19" t="str">
        <f t="shared" si="11"/>
        <v xml:space="preserve"> </v>
      </c>
      <c r="F36" s="39">
        <f t="shared" si="12"/>
        <v>0</v>
      </c>
      <c r="G36" s="21"/>
      <c r="H36" s="40">
        <f t="shared" si="13"/>
        <v>0</v>
      </c>
      <c r="I36" s="40"/>
      <c r="J36" s="41"/>
      <c r="K36" s="42"/>
      <c r="L36" s="34">
        <f t="shared" si="14"/>
        <v>0</v>
      </c>
      <c r="N36" s="41"/>
      <c r="O36" s="42"/>
      <c r="P36" s="34">
        <f t="shared" si="15"/>
        <v>0</v>
      </c>
      <c r="Q36" s="34">
        <f t="shared" si="16"/>
        <v>0</v>
      </c>
      <c r="R36" s="34"/>
      <c r="S36" s="42"/>
      <c r="T36" s="34">
        <f t="shared" si="17"/>
        <v>0</v>
      </c>
      <c r="U36" s="33">
        <f t="shared" si="18"/>
        <v>0</v>
      </c>
      <c r="V36" s="34">
        <f t="shared" si="19"/>
        <v>0</v>
      </c>
    </row>
    <row r="37" spans="1:22" ht="13.5" customHeight="1" x14ac:dyDescent="0.25">
      <c r="A37" s="15">
        <f>RANK(D37,D25:D40)</f>
        <v>11</v>
      </c>
      <c r="B37" s="16">
        <f>'TOTAL OVERALL'!B37</f>
        <v>0</v>
      </c>
      <c r="C37" s="23"/>
      <c r="D37" s="18">
        <f t="shared" si="10"/>
        <v>0</v>
      </c>
      <c r="E37" s="19" t="str">
        <f t="shared" si="11"/>
        <v xml:space="preserve"> </v>
      </c>
      <c r="F37" s="39">
        <f t="shared" si="12"/>
        <v>0</v>
      </c>
      <c r="G37" s="21"/>
      <c r="H37" s="40">
        <f t="shared" si="13"/>
        <v>0</v>
      </c>
      <c r="I37" s="40"/>
      <c r="J37" s="41"/>
      <c r="K37" s="42"/>
      <c r="L37" s="34">
        <f t="shared" si="14"/>
        <v>0</v>
      </c>
      <c r="N37" s="41"/>
      <c r="O37" s="42"/>
      <c r="P37" s="34">
        <f t="shared" si="15"/>
        <v>0</v>
      </c>
      <c r="Q37" s="34">
        <f t="shared" si="16"/>
        <v>0</v>
      </c>
      <c r="R37" s="34"/>
      <c r="S37" s="42"/>
      <c r="T37" s="34">
        <f t="shared" si="17"/>
        <v>0</v>
      </c>
      <c r="U37" s="33">
        <f t="shared" si="18"/>
        <v>0</v>
      </c>
      <c r="V37" s="34">
        <f t="shared" si="19"/>
        <v>0</v>
      </c>
    </row>
    <row r="38" spans="1:22" ht="13.5" customHeight="1" x14ac:dyDescent="0.25">
      <c r="A38" s="15">
        <f>RANK(D38,D25:D40)</f>
        <v>11</v>
      </c>
      <c r="B38" s="16">
        <f>'TOTAL OVERALL'!B38</f>
        <v>0</v>
      </c>
      <c r="C38" s="23"/>
      <c r="D38" s="18">
        <f t="shared" si="10"/>
        <v>0</v>
      </c>
      <c r="E38" s="19" t="str">
        <f t="shared" si="11"/>
        <v xml:space="preserve"> </v>
      </c>
      <c r="F38" s="39">
        <f t="shared" si="12"/>
        <v>0</v>
      </c>
      <c r="G38" s="21"/>
      <c r="H38" s="40">
        <f t="shared" si="13"/>
        <v>0</v>
      </c>
      <c r="I38" s="40"/>
      <c r="J38" s="41"/>
      <c r="K38" s="42"/>
      <c r="L38" s="34">
        <f t="shared" si="14"/>
        <v>0</v>
      </c>
      <c r="N38" s="41"/>
      <c r="O38" s="42"/>
      <c r="P38" s="34">
        <f t="shared" si="15"/>
        <v>0</v>
      </c>
      <c r="Q38" s="34">
        <f t="shared" si="16"/>
        <v>0</v>
      </c>
      <c r="R38" s="34"/>
      <c r="S38" s="42"/>
      <c r="T38" s="34">
        <f t="shared" si="17"/>
        <v>0</v>
      </c>
      <c r="U38" s="33">
        <f t="shared" si="18"/>
        <v>0</v>
      </c>
      <c r="V38" s="34">
        <f t="shared" si="19"/>
        <v>0</v>
      </c>
    </row>
    <row r="39" spans="1:22" ht="14.25" customHeight="1" x14ac:dyDescent="0.25">
      <c r="A39" s="15">
        <f>RANK(D39,D25:D40)</f>
        <v>11</v>
      </c>
      <c r="B39" s="16">
        <f>'TOTAL OVERALL'!B39</f>
        <v>0</v>
      </c>
      <c r="C39" s="23"/>
      <c r="D39" s="18">
        <f t="shared" si="10"/>
        <v>0</v>
      </c>
      <c r="E39" s="19" t="str">
        <f t="shared" si="11"/>
        <v xml:space="preserve"> </v>
      </c>
      <c r="F39" s="39">
        <f t="shared" si="12"/>
        <v>0</v>
      </c>
      <c r="G39" s="21"/>
      <c r="H39" s="40">
        <f t="shared" si="13"/>
        <v>0</v>
      </c>
      <c r="I39" s="40"/>
      <c r="J39" s="41"/>
      <c r="K39" s="42"/>
      <c r="L39" s="34">
        <f t="shared" si="14"/>
        <v>0</v>
      </c>
      <c r="N39" s="41"/>
      <c r="O39" s="42"/>
      <c r="P39" s="34">
        <f t="shared" si="15"/>
        <v>0</v>
      </c>
      <c r="Q39" s="34">
        <f t="shared" si="16"/>
        <v>0</v>
      </c>
      <c r="R39" s="34"/>
      <c r="S39" s="42"/>
      <c r="T39" s="34">
        <f t="shared" si="17"/>
        <v>0</v>
      </c>
      <c r="U39" s="33">
        <f t="shared" si="18"/>
        <v>0</v>
      </c>
      <c r="V39" s="34">
        <f t="shared" si="19"/>
        <v>0</v>
      </c>
    </row>
    <row r="40" spans="1:22" ht="14.25" customHeight="1" x14ac:dyDescent="0.25">
      <c r="A40" s="15">
        <f>RANK(D40,D25:D40)</f>
        <v>11</v>
      </c>
      <c r="B40" s="16">
        <f>'TOTAL OVERALL'!B40</f>
        <v>0</v>
      </c>
      <c r="C40" s="23"/>
      <c r="D40" s="18">
        <f t="shared" si="10"/>
        <v>0</v>
      </c>
      <c r="E40" s="19" t="str">
        <f t="shared" si="11"/>
        <v xml:space="preserve"> </v>
      </c>
      <c r="F40" s="39">
        <f t="shared" si="12"/>
        <v>0</v>
      </c>
      <c r="G40" s="21"/>
      <c r="H40" s="40">
        <f t="shared" si="13"/>
        <v>0</v>
      </c>
      <c r="I40" s="40"/>
      <c r="J40" s="41"/>
      <c r="K40" s="42"/>
      <c r="L40" s="34">
        <f t="shared" si="14"/>
        <v>0</v>
      </c>
      <c r="N40" s="41"/>
      <c r="O40" s="42"/>
      <c r="P40" s="34">
        <f t="shared" si="15"/>
        <v>0</v>
      </c>
      <c r="Q40" s="34">
        <f t="shared" si="16"/>
        <v>0</v>
      </c>
      <c r="R40" s="34"/>
      <c r="S40" s="42"/>
      <c r="T40" s="34">
        <f t="shared" si="17"/>
        <v>0</v>
      </c>
      <c r="U40" s="33"/>
      <c r="V40" s="34"/>
    </row>
    <row r="41" spans="1:22" x14ac:dyDescent="0.25">
      <c r="B41" s="16"/>
      <c r="C41" s="4"/>
      <c r="D41" s="24"/>
      <c r="E41" s="43"/>
      <c r="F41" s="5"/>
      <c r="G41" s="5"/>
      <c r="H41" s="14"/>
      <c r="I41" s="14"/>
      <c r="J41" s="33"/>
      <c r="K41" s="34"/>
      <c r="L41" s="34"/>
      <c r="N41" s="33"/>
      <c r="O41" s="34"/>
      <c r="P41" s="34"/>
      <c r="Q41" s="34"/>
      <c r="R41" s="34"/>
      <c r="S41" s="36" t="s">
        <v>9</v>
      </c>
      <c r="T41" s="34"/>
      <c r="U41" s="33"/>
    </row>
    <row r="42" spans="1:22" x14ac:dyDescent="0.25">
      <c r="B42" s="25" t="s">
        <v>6</v>
      </c>
      <c r="C42" s="26"/>
      <c r="D42" s="27" t="s">
        <v>1</v>
      </c>
      <c r="E42" s="7"/>
      <c r="F42" s="37"/>
      <c r="G42" s="9"/>
      <c r="H42" s="14">
        <f>SMALL(T44:T51,(COUNTIF(T44:T51,0)+1))</f>
        <v>180.94</v>
      </c>
      <c r="I42" s="14"/>
      <c r="J42" s="35" t="s">
        <v>21</v>
      </c>
      <c r="K42" s="34"/>
      <c r="L42" s="34" t="s">
        <v>1</v>
      </c>
      <c r="N42" s="35" t="s">
        <v>22</v>
      </c>
      <c r="O42" s="34"/>
      <c r="P42" s="34"/>
      <c r="Q42" s="34" t="s">
        <v>10</v>
      </c>
      <c r="R42" s="34"/>
      <c r="S42" s="36" t="s">
        <v>11</v>
      </c>
      <c r="T42" s="34" t="s">
        <v>12</v>
      </c>
      <c r="U42" s="33" t="s">
        <v>12</v>
      </c>
    </row>
    <row r="43" spans="1:22" x14ac:dyDescent="0.25">
      <c r="A43" s="1" t="s">
        <v>2</v>
      </c>
      <c r="B43" s="10"/>
      <c r="C43" s="10"/>
      <c r="D43" s="44" t="s">
        <v>3</v>
      </c>
      <c r="E43" s="45" t="s">
        <v>13</v>
      </c>
      <c r="F43" s="38" t="s">
        <v>14</v>
      </c>
      <c r="G43" s="12"/>
      <c r="H43" s="5" t="s">
        <v>15</v>
      </c>
      <c r="I43" s="5"/>
      <c r="J43" s="33" t="s">
        <v>16</v>
      </c>
      <c r="K43" s="34" t="s">
        <v>17</v>
      </c>
      <c r="L43" s="34" t="s">
        <v>18</v>
      </c>
      <c r="N43" s="33" t="s">
        <v>16</v>
      </c>
      <c r="O43" s="34" t="s">
        <v>17</v>
      </c>
      <c r="P43" s="34" t="s">
        <v>18</v>
      </c>
      <c r="Q43" s="34" t="s">
        <v>18</v>
      </c>
      <c r="R43" s="34"/>
      <c r="S43" s="36" t="s">
        <v>19</v>
      </c>
      <c r="T43" s="34" t="s">
        <v>18</v>
      </c>
      <c r="U43" s="33" t="s">
        <v>20</v>
      </c>
      <c r="V43" s="1" t="s">
        <v>19</v>
      </c>
    </row>
    <row r="44" spans="1:22" x14ac:dyDescent="0.25">
      <c r="A44" s="15">
        <f>RANK(D44,D44:D51)</f>
        <v>4</v>
      </c>
      <c r="B44" s="16" t="s">
        <v>59</v>
      </c>
      <c r="C44" s="17"/>
      <c r="D44" s="18">
        <f t="shared" ref="D44:D51" si="20">IF(H44=0,0,($H$42/H44)*100)</f>
        <v>76.172434116359355</v>
      </c>
      <c r="E44" s="19">
        <f t="shared" ref="E44:E51" si="21">IF(U44=0," ",U44)</f>
        <v>3</v>
      </c>
      <c r="F44" s="39">
        <f t="shared" ref="F44:F51" si="22">V44</f>
        <v>57.539999999999992</v>
      </c>
      <c r="G44" s="21"/>
      <c r="H44" s="40">
        <f t="shared" ref="H44:H51" si="23">(T44)</f>
        <v>237.54</v>
      </c>
      <c r="I44" s="40"/>
      <c r="J44" s="41">
        <v>3</v>
      </c>
      <c r="K44" s="42">
        <v>57.54</v>
      </c>
      <c r="L44" s="34">
        <f t="shared" ref="L44:L51" si="24">SUM(J44*60,K44)</f>
        <v>237.54</v>
      </c>
      <c r="N44" s="41"/>
      <c r="O44" s="42"/>
      <c r="P44" s="34">
        <f t="shared" ref="P44:P51" si="25">SUM(N44*60,O44)</f>
        <v>0</v>
      </c>
      <c r="Q44" s="34">
        <f t="shared" ref="Q44:Q51" si="26">IF(P44=0,L44,SUM(L44,P44))</f>
        <v>237.54</v>
      </c>
      <c r="R44" s="34"/>
      <c r="S44" s="42"/>
      <c r="T44" s="34">
        <f t="shared" ref="T44:T51" si="27">IF(P44=0,SUM(Q44,S44),SUM(Q44/2,S44))</f>
        <v>237.54</v>
      </c>
      <c r="U44" s="33">
        <f t="shared" ref="U44:U51" si="28">QUOTIENT(T44,60)</f>
        <v>3</v>
      </c>
      <c r="V44" s="34">
        <f>SUM(T44-(U44*60))</f>
        <v>57.539999999999992</v>
      </c>
    </row>
    <row r="45" spans="1:22" x14ac:dyDescent="0.25">
      <c r="A45" s="15">
        <f>RANK(D45,D44:D51)</f>
        <v>5</v>
      </c>
      <c r="B45" s="16" t="s">
        <v>93</v>
      </c>
      <c r="C45" s="23"/>
      <c r="D45" s="18">
        <f t="shared" si="20"/>
        <v>75.574304569375983</v>
      </c>
      <c r="E45" s="19">
        <f t="shared" si="21"/>
        <v>3</v>
      </c>
      <c r="F45" s="39">
        <f t="shared" si="22"/>
        <v>59.420000000000016</v>
      </c>
      <c r="G45" s="21"/>
      <c r="H45" s="40">
        <f t="shared" si="23"/>
        <v>239.42000000000002</v>
      </c>
      <c r="I45" s="40"/>
      <c r="J45" s="41">
        <v>3</v>
      </c>
      <c r="K45" s="42">
        <v>59.42</v>
      </c>
      <c r="L45" s="34">
        <f t="shared" si="24"/>
        <v>239.42000000000002</v>
      </c>
      <c r="N45" s="41"/>
      <c r="O45" s="42"/>
      <c r="P45" s="34">
        <f t="shared" si="25"/>
        <v>0</v>
      </c>
      <c r="Q45" s="34">
        <f t="shared" si="26"/>
        <v>239.42000000000002</v>
      </c>
      <c r="R45" s="34"/>
      <c r="S45" s="42"/>
      <c r="T45" s="34">
        <f t="shared" si="27"/>
        <v>239.42000000000002</v>
      </c>
      <c r="U45" s="33">
        <f t="shared" si="28"/>
        <v>3</v>
      </c>
      <c r="V45" s="34">
        <f t="shared" ref="V45:V51" si="29">T45-(U45*60)</f>
        <v>59.420000000000016</v>
      </c>
    </row>
    <row r="46" spans="1:22" x14ac:dyDescent="0.25">
      <c r="A46" s="15">
        <f>RANK(D46,D44:D51)</f>
        <v>1</v>
      </c>
      <c r="B46" s="16" t="s">
        <v>60</v>
      </c>
      <c r="C46" s="23"/>
      <c r="D46" s="18">
        <f t="shared" si="20"/>
        <v>100</v>
      </c>
      <c r="E46" s="19">
        <f t="shared" si="21"/>
        <v>3</v>
      </c>
      <c r="F46" s="39">
        <f t="shared" si="22"/>
        <v>0.93999999999999773</v>
      </c>
      <c r="G46" s="21"/>
      <c r="H46" s="40">
        <f t="shared" si="23"/>
        <v>180.94</v>
      </c>
      <c r="I46" s="40"/>
      <c r="J46" s="41">
        <v>3</v>
      </c>
      <c r="K46" s="42">
        <v>0.94</v>
      </c>
      <c r="L46" s="34">
        <f t="shared" si="24"/>
        <v>180.94</v>
      </c>
      <c r="N46" s="41"/>
      <c r="O46" s="42"/>
      <c r="P46" s="34">
        <f t="shared" si="25"/>
        <v>0</v>
      </c>
      <c r="Q46" s="34">
        <f t="shared" si="26"/>
        <v>180.94</v>
      </c>
      <c r="R46" s="34"/>
      <c r="S46" s="42"/>
      <c r="T46" s="34">
        <f t="shared" si="27"/>
        <v>180.94</v>
      </c>
      <c r="U46" s="33">
        <f t="shared" si="28"/>
        <v>3</v>
      </c>
      <c r="V46" s="34">
        <f t="shared" si="29"/>
        <v>0.93999999999999773</v>
      </c>
    </row>
    <row r="47" spans="1:22" x14ac:dyDescent="0.25">
      <c r="A47" s="15">
        <f>RANK(D47,D44:D51)</f>
        <v>2</v>
      </c>
      <c r="B47" s="16" t="s">
        <v>61</v>
      </c>
      <c r="C47" s="23"/>
      <c r="D47" s="18">
        <f t="shared" si="20"/>
        <v>94.68836673818619</v>
      </c>
      <c r="E47" s="19">
        <f t="shared" si="21"/>
        <v>3</v>
      </c>
      <c r="F47" s="39">
        <f t="shared" si="22"/>
        <v>11.090000000000003</v>
      </c>
      <c r="G47" s="21"/>
      <c r="H47" s="40">
        <f t="shared" si="23"/>
        <v>191.09</v>
      </c>
      <c r="I47" s="40"/>
      <c r="J47" s="41">
        <v>3</v>
      </c>
      <c r="K47" s="42">
        <v>11.09</v>
      </c>
      <c r="L47" s="34">
        <f t="shared" si="24"/>
        <v>191.09</v>
      </c>
      <c r="N47" s="41"/>
      <c r="O47" s="42"/>
      <c r="P47" s="34">
        <f t="shared" si="25"/>
        <v>0</v>
      </c>
      <c r="Q47" s="34">
        <f t="shared" si="26"/>
        <v>191.09</v>
      </c>
      <c r="R47" s="34"/>
      <c r="S47" s="42"/>
      <c r="T47" s="34">
        <f t="shared" si="27"/>
        <v>191.09</v>
      </c>
      <c r="U47" s="33">
        <f t="shared" si="28"/>
        <v>3</v>
      </c>
      <c r="V47" s="34">
        <f t="shared" si="29"/>
        <v>11.090000000000003</v>
      </c>
    </row>
    <row r="48" spans="1:22" x14ac:dyDescent="0.25">
      <c r="A48" s="15">
        <f>RANK(D48,D44:D51)</f>
        <v>8</v>
      </c>
      <c r="B48" s="16" t="s">
        <v>94</v>
      </c>
      <c r="C48" s="23"/>
      <c r="D48" s="18">
        <f t="shared" si="20"/>
        <v>36.115768463073849</v>
      </c>
      <c r="E48" s="19">
        <f t="shared" si="21"/>
        <v>8</v>
      </c>
      <c r="F48" s="39">
        <f t="shared" si="22"/>
        <v>21</v>
      </c>
      <c r="G48" s="21"/>
      <c r="H48" s="40">
        <f t="shared" si="23"/>
        <v>501</v>
      </c>
      <c r="I48" s="40"/>
      <c r="J48" s="41">
        <v>8</v>
      </c>
      <c r="K48" s="42">
        <v>21</v>
      </c>
      <c r="L48" s="34">
        <f t="shared" si="24"/>
        <v>501</v>
      </c>
      <c r="N48" s="41"/>
      <c r="O48" s="42"/>
      <c r="P48" s="34">
        <f t="shared" si="25"/>
        <v>0</v>
      </c>
      <c r="Q48" s="34">
        <f t="shared" si="26"/>
        <v>501</v>
      </c>
      <c r="R48" s="34"/>
      <c r="S48" s="42"/>
      <c r="T48" s="34">
        <f t="shared" si="27"/>
        <v>501</v>
      </c>
      <c r="U48" s="33">
        <f t="shared" si="28"/>
        <v>8</v>
      </c>
      <c r="V48" s="34">
        <f t="shared" si="29"/>
        <v>21</v>
      </c>
    </row>
    <row r="49" spans="1:22" x14ac:dyDescent="0.25">
      <c r="A49" s="15">
        <f>RANK(D49,D44:D51)</f>
        <v>6</v>
      </c>
      <c r="B49" s="16" t="s">
        <v>95</v>
      </c>
      <c r="C49" s="23"/>
      <c r="D49" s="18">
        <f t="shared" si="20"/>
        <v>62.020977582779182</v>
      </c>
      <c r="E49" s="19">
        <f t="shared" si="21"/>
        <v>4</v>
      </c>
      <c r="F49" s="39">
        <f t="shared" si="22"/>
        <v>51.740000000000009</v>
      </c>
      <c r="G49" s="21"/>
      <c r="H49" s="40">
        <f t="shared" si="23"/>
        <v>291.74</v>
      </c>
      <c r="I49" s="40"/>
      <c r="J49" s="41">
        <v>4</v>
      </c>
      <c r="K49" s="42">
        <v>51.74</v>
      </c>
      <c r="L49" s="34">
        <f t="shared" si="24"/>
        <v>291.74</v>
      </c>
      <c r="N49" s="41"/>
      <c r="O49" s="42"/>
      <c r="P49" s="34">
        <f t="shared" si="25"/>
        <v>0</v>
      </c>
      <c r="Q49" s="34">
        <f t="shared" si="26"/>
        <v>291.74</v>
      </c>
      <c r="R49" s="34"/>
      <c r="S49" s="42"/>
      <c r="T49" s="34">
        <f t="shared" si="27"/>
        <v>291.74</v>
      </c>
      <c r="U49" s="33">
        <f t="shared" si="28"/>
        <v>4</v>
      </c>
      <c r="V49" s="34">
        <f t="shared" si="29"/>
        <v>51.740000000000009</v>
      </c>
    </row>
    <row r="50" spans="1:22" x14ac:dyDescent="0.25">
      <c r="A50" s="15">
        <f>RANK(D50,D44:D51)</f>
        <v>7</v>
      </c>
      <c r="B50" s="16" t="s">
        <v>96</v>
      </c>
      <c r="C50" s="23"/>
      <c r="D50" s="18">
        <f t="shared" si="20"/>
        <v>56.706781998244956</v>
      </c>
      <c r="E50" s="19">
        <f t="shared" si="21"/>
        <v>5</v>
      </c>
      <c r="F50" s="39">
        <f t="shared" si="22"/>
        <v>19.079999999999984</v>
      </c>
      <c r="G50" s="21"/>
      <c r="H50" s="40">
        <f t="shared" si="23"/>
        <v>319.08</v>
      </c>
      <c r="I50" s="40"/>
      <c r="J50" s="41">
        <v>5</v>
      </c>
      <c r="K50" s="42">
        <v>19.079999999999998</v>
      </c>
      <c r="L50" s="34">
        <f t="shared" si="24"/>
        <v>319.08</v>
      </c>
      <c r="N50" s="41"/>
      <c r="O50" s="42"/>
      <c r="P50" s="34">
        <f t="shared" si="25"/>
        <v>0</v>
      </c>
      <c r="Q50" s="34">
        <f t="shared" si="26"/>
        <v>319.08</v>
      </c>
      <c r="R50" s="34"/>
      <c r="S50" s="42"/>
      <c r="T50" s="34">
        <f t="shared" si="27"/>
        <v>319.08</v>
      </c>
      <c r="U50" s="33">
        <f t="shared" si="28"/>
        <v>5</v>
      </c>
      <c r="V50" s="34">
        <f t="shared" si="29"/>
        <v>19.079999999999984</v>
      </c>
    </row>
    <row r="51" spans="1:22" x14ac:dyDescent="0.25">
      <c r="A51" s="15">
        <f>RANK(D51,D44:D51)</f>
        <v>3</v>
      </c>
      <c r="B51" s="16" t="s">
        <v>92</v>
      </c>
      <c r="C51" s="23"/>
      <c r="D51" s="18">
        <f t="shared" si="20"/>
        <v>86.586591376752637</v>
      </c>
      <c r="E51" s="19">
        <f t="shared" si="21"/>
        <v>3</v>
      </c>
      <c r="F51" s="39">
        <f t="shared" si="22"/>
        <v>28.97</v>
      </c>
      <c r="G51" s="21"/>
      <c r="H51" s="40">
        <f t="shared" si="23"/>
        <v>208.97</v>
      </c>
      <c r="I51" s="40"/>
      <c r="J51" s="41">
        <v>3</v>
      </c>
      <c r="K51" s="42">
        <v>28.97</v>
      </c>
      <c r="L51" s="34">
        <f t="shared" si="24"/>
        <v>208.97</v>
      </c>
      <c r="N51" s="41"/>
      <c r="O51" s="42"/>
      <c r="P51" s="34">
        <f t="shared" si="25"/>
        <v>0</v>
      </c>
      <c r="Q51" s="34">
        <f t="shared" si="26"/>
        <v>208.97</v>
      </c>
      <c r="R51" s="34"/>
      <c r="S51" s="42"/>
      <c r="T51" s="34">
        <f t="shared" si="27"/>
        <v>208.97</v>
      </c>
      <c r="U51" s="33">
        <f t="shared" si="28"/>
        <v>3</v>
      </c>
      <c r="V51" s="34">
        <f t="shared" si="29"/>
        <v>28.97</v>
      </c>
    </row>
  </sheetData>
  <pageMargins left="0.74791666666666667" right="0.74791666666666667" top="0.98402777777777772" bottom="0.98402777777777772" header="0.51180555555555551" footer="0.51180555555555551"/>
  <pageSetup scale="72" firstPageNumber="0" orientation="landscape" horizontalDpi="300" verticalDpi="300" r:id="rId1"/>
  <headerFooter alignWithMargins="0"/>
  <colBreaks count="1" manualBreakCount="1">
    <brk id="7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2"/>
  <sheetViews>
    <sheetView topLeftCell="A22" workbookViewId="0">
      <selection activeCell="A26" sqref="A26"/>
    </sheetView>
  </sheetViews>
  <sheetFormatPr defaultRowHeight="13.2" x14ac:dyDescent="0.25"/>
  <cols>
    <col min="6" max="6" width="8.44140625" customWidth="1"/>
    <col min="7" max="7" width="8.88671875" hidden="1" customWidth="1"/>
    <col min="8" max="8" width="13" customWidth="1"/>
    <col min="9" max="9" width="2.6640625" hidden="1" customWidth="1"/>
    <col min="12" max="12" width="10.88671875" customWidth="1"/>
    <col min="13" max="13" width="8.88671875" hidden="1" customWidth="1"/>
    <col min="16" max="16" width="10.109375" customWidth="1"/>
    <col min="17" max="17" width="10.44140625" customWidth="1"/>
    <col min="18" max="18" width="8.88671875" hidden="1" customWidth="1"/>
    <col min="20" max="20" width="10.6640625" customWidth="1"/>
    <col min="21" max="21" width="8.6640625" customWidth="1"/>
  </cols>
  <sheetData>
    <row r="1" spans="1:22" x14ac:dyDescent="0.25">
      <c r="A1" s="1"/>
      <c r="B1" s="2" t="s">
        <v>103</v>
      </c>
      <c r="C1" s="1"/>
      <c r="D1" s="1"/>
      <c r="E1" s="1"/>
      <c r="F1" s="1"/>
      <c r="G1" s="1"/>
      <c r="H1" s="3"/>
      <c r="I1" s="1"/>
      <c r="J1" s="1"/>
      <c r="K1" s="1"/>
      <c r="L1" s="3"/>
      <c r="M1" s="1"/>
      <c r="N1" s="1"/>
      <c r="O1" s="1"/>
      <c r="P1" s="3"/>
      <c r="Q1" s="3"/>
      <c r="R1" s="1"/>
      <c r="S1" s="1"/>
      <c r="T1" s="3"/>
      <c r="U1" s="1"/>
      <c r="V1" s="1"/>
    </row>
    <row r="2" spans="1:22" x14ac:dyDescent="0.25">
      <c r="A2" s="1"/>
      <c r="B2" s="1"/>
      <c r="C2" s="1"/>
      <c r="D2" s="1"/>
      <c r="E2" s="1"/>
      <c r="F2" s="1"/>
      <c r="G2" s="1"/>
      <c r="H2" s="1"/>
      <c r="I2" s="1"/>
      <c r="J2" s="33"/>
      <c r="K2" s="34"/>
      <c r="L2" s="34"/>
      <c r="M2" s="1"/>
      <c r="N2" s="33"/>
      <c r="O2" s="34"/>
      <c r="P2" s="34"/>
      <c r="Q2" s="34"/>
      <c r="R2" s="34"/>
      <c r="S2" s="34"/>
      <c r="T2" s="34"/>
      <c r="U2" s="33"/>
      <c r="V2" s="1"/>
    </row>
    <row r="3" spans="1:22" ht="13.8" thickBot="1" x14ac:dyDescent="0.3">
      <c r="A3" s="1"/>
      <c r="B3" s="4"/>
      <c r="C3" s="4"/>
      <c r="D3" s="4"/>
      <c r="E3" s="5"/>
      <c r="F3" s="5"/>
      <c r="G3" s="5"/>
      <c r="H3" s="14"/>
      <c r="I3" s="14"/>
      <c r="J3" s="35" t="s">
        <v>8</v>
      </c>
      <c r="K3" s="34"/>
      <c r="L3" s="34"/>
      <c r="M3" s="1"/>
      <c r="N3" s="35" t="s">
        <v>8</v>
      </c>
      <c r="O3" s="34"/>
      <c r="P3" s="34"/>
      <c r="Q3" s="34"/>
      <c r="R3" s="34"/>
      <c r="S3" s="36" t="s">
        <v>9</v>
      </c>
      <c r="T3" s="34"/>
      <c r="U3" s="33"/>
      <c r="V3" s="1"/>
    </row>
    <row r="4" spans="1:22" ht="14.4" thickTop="1" thickBot="1" x14ac:dyDescent="0.3">
      <c r="A4" s="1"/>
      <c r="B4" s="6" t="s">
        <v>0</v>
      </c>
      <c r="C4" s="6"/>
      <c r="D4" s="32"/>
      <c r="E4" s="7"/>
      <c r="F4" s="37"/>
      <c r="G4" s="9"/>
      <c r="H4" s="14">
        <f>SMALL(T6:T21,(COUNTIF(T6:T21,0)+1))</f>
        <v>185.73000000000002</v>
      </c>
      <c r="I4" s="14"/>
      <c r="J4" s="35">
        <v>1</v>
      </c>
      <c r="K4" s="34"/>
      <c r="L4" s="34" t="s">
        <v>1</v>
      </c>
      <c r="M4" s="1"/>
      <c r="N4" s="35">
        <v>2</v>
      </c>
      <c r="O4" s="34"/>
      <c r="P4" s="34"/>
      <c r="Q4" s="34" t="s">
        <v>10</v>
      </c>
      <c r="R4" s="34"/>
      <c r="S4" s="36" t="s">
        <v>11</v>
      </c>
      <c r="T4" s="34" t="s">
        <v>12</v>
      </c>
      <c r="U4" s="35" t="s">
        <v>12</v>
      </c>
      <c r="V4" s="1"/>
    </row>
    <row r="5" spans="1:22" ht="14.4" thickTop="1" thickBot="1" x14ac:dyDescent="0.3">
      <c r="A5" s="1" t="s">
        <v>2</v>
      </c>
      <c r="B5" s="10"/>
      <c r="C5" s="10"/>
      <c r="D5" s="10" t="s">
        <v>3</v>
      </c>
      <c r="E5" s="10" t="s">
        <v>13</v>
      </c>
      <c r="F5" s="38" t="s">
        <v>14</v>
      </c>
      <c r="G5" s="12"/>
      <c r="H5" s="5" t="s">
        <v>15</v>
      </c>
      <c r="I5" s="5"/>
      <c r="J5" s="33" t="s">
        <v>16</v>
      </c>
      <c r="K5" s="34" t="s">
        <v>17</v>
      </c>
      <c r="L5" s="34" t="s">
        <v>18</v>
      </c>
      <c r="M5" s="1"/>
      <c r="N5" s="33" t="s">
        <v>16</v>
      </c>
      <c r="O5" s="34" t="s">
        <v>17</v>
      </c>
      <c r="P5" s="34" t="s">
        <v>18</v>
      </c>
      <c r="Q5" s="34" t="s">
        <v>18</v>
      </c>
      <c r="R5" s="34"/>
      <c r="S5" s="36" t="s">
        <v>19</v>
      </c>
      <c r="T5" s="34" t="s">
        <v>18</v>
      </c>
      <c r="U5" s="33" t="s">
        <v>20</v>
      </c>
      <c r="V5" s="1" t="s">
        <v>19</v>
      </c>
    </row>
    <row r="6" spans="1:22" ht="13.8" thickTop="1" x14ac:dyDescent="0.25">
      <c r="A6" s="15">
        <f>RANK(D6,D6:D21)</f>
        <v>6</v>
      </c>
      <c r="B6" s="16" t="str">
        <f ca="1">'TOTAL OVERALL'!B6</f>
        <v>Alfred 1</v>
      </c>
      <c r="C6" s="17"/>
      <c r="D6" s="18">
        <f>IF(H6=0,0,($H$4/H6)*100)</f>
        <v>81.551735493644216</v>
      </c>
      <c r="E6" s="19">
        <f t="shared" ref="E6:E22" si="0">IF(U6=0," ",U6)</f>
        <v>3</v>
      </c>
      <c r="F6" s="39">
        <f t="shared" ref="F6:F22" si="1">V6</f>
        <v>47.745000000000005</v>
      </c>
      <c r="G6" s="21"/>
      <c r="H6" s="40">
        <f t="shared" ref="H6:H22" si="2">(T6)</f>
        <v>227.745</v>
      </c>
      <c r="I6" s="40"/>
      <c r="J6" s="41">
        <v>3</v>
      </c>
      <c r="K6" s="42">
        <v>48.08</v>
      </c>
      <c r="L6" s="34">
        <f t="shared" ref="L6:L22" si="3">SUM(J6*60,K6)</f>
        <v>228.07999999999998</v>
      </c>
      <c r="M6" s="1"/>
      <c r="N6" s="41">
        <v>3</v>
      </c>
      <c r="O6" s="42">
        <v>47.41</v>
      </c>
      <c r="P6" s="34">
        <f t="shared" ref="P6:P22" si="4">SUM(N6*60,O6)</f>
        <v>227.41</v>
      </c>
      <c r="Q6" s="34">
        <f t="shared" ref="Q6:Q22" si="5">IF(P6=0,L6,SUM(L6,P6))</f>
        <v>455.49</v>
      </c>
      <c r="R6" s="34"/>
      <c r="S6" s="42"/>
      <c r="T6" s="34">
        <f t="shared" ref="T6:T22" si="6">IF(P6=0,SUM(Q6,S6),SUM(Q6/2,S6))</f>
        <v>227.745</v>
      </c>
      <c r="U6" s="33">
        <f t="shared" ref="U6:U22" si="7">QUOTIENT(T6,60)</f>
        <v>3</v>
      </c>
      <c r="V6" s="34">
        <f>SUM(T6-(U6*60))</f>
        <v>47.745000000000005</v>
      </c>
    </row>
    <row r="7" spans="1:22" x14ac:dyDescent="0.25">
      <c r="A7" s="15">
        <f>RANK(D7,D6:D21)</f>
        <v>10</v>
      </c>
      <c r="B7" s="16" t="s">
        <v>73</v>
      </c>
      <c r="C7" s="17"/>
      <c r="D7" s="18">
        <f t="shared" ref="D7:D21" si="8">IF(H7=0,0,($H$4/H7)*100)</f>
        <v>74.921339249697468</v>
      </c>
      <c r="E7" s="19">
        <f t="shared" si="0"/>
        <v>4</v>
      </c>
      <c r="F7" s="39">
        <f t="shared" si="1"/>
        <v>7.8999999999999773</v>
      </c>
      <c r="G7" s="21"/>
      <c r="H7" s="40">
        <f t="shared" si="2"/>
        <v>247.89999999999998</v>
      </c>
      <c r="I7" s="40"/>
      <c r="J7" s="41">
        <v>4</v>
      </c>
      <c r="K7" s="42">
        <v>8.0399999999999991</v>
      </c>
      <c r="L7" s="34">
        <f t="shared" si="3"/>
        <v>248.04</v>
      </c>
      <c r="M7" s="1"/>
      <c r="N7" s="41">
        <v>4</v>
      </c>
      <c r="O7" s="42">
        <v>7.76</v>
      </c>
      <c r="P7" s="34">
        <f t="shared" si="4"/>
        <v>247.76</v>
      </c>
      <c r="Q7" s="34">
        <f t="shared" si="5"/>
        <v>495.79999999999995</v>
      </c>
      <c r="R7" s="34"/>
      <c r="S7" s="42"/>
      <c r="T7" s="34">
        <f t="shared" si="6"/>
        <v>247.89999999999998</v>
      </c>
      <c r="U7" s="33">
        <f t="shared" si="7"/>
        <v>4</v>
      </c>
      <c r="V7" s="34">
        <f>T7-(U7*60)</f>
        <v>7.8999999999999773</v>
      </c>
    </row>
    <row r="8" spans="1:22" x14ac:dyDescent="0.25">
      <c r="A8" s="15">
        <f>RANK(D8,D6:D21)</f>
        <v>4</v>
      </c>
      <c r="B8" s="16" t="s">
        <v>74</v>
      </c>
      <c r="C8" s="23"/>
      <c r="D8" s="18">
        <f t="shared" si="8"/>
        <v>88.923467311421263</v>
      </c>
      <c r="E8" s="19">
        <f t="shared" si="0"/>
        <v>3</v>
      </c>
      <c r="F8" s="39">
        <f t="shared" si="1"/>
        <v>28.865000000000009</v>
      </c>
      <c r="G8" s="21"/>
      <c r="H8" s="40">
        <f t="shared" si="2"/>
        <v>208.86500000000001</v>
      </c>
      <c r="I8" s="40"/>
      <c r="J8" s="41">
        <v>3</v>
      </c>
      <c r="K8" s="42">
        <v>29.26</v>
      </c>
      <c r="L8" s="34">
        <f t="shared" si="3"/>
        <v>209.26</v>
      </c>
      <c r="M8" s="1"/>
      <c r="N8" s="41">
        <v>3</v>
      </c>
      <c r="O8" s="42">
        <v>28.47</v>
      </c>
      <c r="P8" s="34">
        <f t="shared" si="4"/>
        <v>208.47</v>
      </c>
      <c r="Q8" s="34">
        <f t="shared" si="5"/>
        <v>417.73</v>
      </c>
      <c r="R8" s="34"/>
      <c r="S8" s="42"/>
      <c r="T8" s="34">
        <f t="shared" si="6"/>
        <v>208.86500000000001</v>
      </c>
      <c r="U8" s="33">
        <f t="shared" si="7"/>
        <v>3</v>
      </c>
      <c r="V8" s="34">
        <f>T8-(U8*60)</f>
        <v>28.865000000000009</v>
      </c>
    </row>
    <row r="9" spans="1:22" x14ac:dyDescent="0.25">
      <c r="A9" s="15">
        <f>RANK(D9,D6:D21)</f>
        <v>7</v>
      </c>
      <c r="B9" s="16" t="s">
        <v>75</v>
      </c>
      <c r="C9" s="23"/>
      <c r="D9" s="18">
        <f t="shared" si="8"/>
        <v>79.020592239618793</v>
      </c>
      <c r="E9" s="19">
        <f t="shared" si="0"/>
        <v>3</v>
      </c>
      <c r="F9" s="39">
        <f t="shared" si="1"/>
        <v>55.04000000000002</v>
      </c>
      <c r="G9" s="21"/>
      <c r="H9" s="40">
        <f t="shared" si="2"/>
        <v>235.04000000000002</v>
      </c>
      <c r="I9" s="40"/>
      <c r="J9" s="41">
        <v>3</v>
      </c>
      <c r="K9" s="42">
        <v>55.06</v>
      </c>
      <c r="L9" s="34">
        <f t="shared" si="3"/>
        <v>235.06</v>
      </c>
      <c r="M9" s="1"/>
      <c r="N9" s="41">
        <v>3</v>
      </c>
      <c r="O9" s="42">
        <v>55.02</v>
      </c>
      <c r="P9" s="34">
        <f t="shared" si="4"/>
        <v>235.02</v>
      </c>
      <c r="Q9" s="34">
        <f t="shared" si="5"/>
        <v>470.08000000000004</v>
      </c>
      <c r="R9" s="34"/>
      <c r="S9" s="42"/>
      <c r="T9" s="34">
        <f t="shared" si="6"/>
        <v>235.04000000000002</v>
      </c>
      <c r="U9" s="33">
        <f t="shared" si="7"/>
        <v>3</v>
      </c>
      <c r="V9" s="34">
        <f>SUM(T9-(U9*60))</f>
        <v>55.04000000000002</v>
      </c>
    </row>
    <row r="10" spans="1:22" x14ac:dyDescent="0.25">
      <c r="A10" s="15">
        <f>RANK(D10,D6:D21)</f>
        <v>9</v>
      </c>
      <c r="B10" s="16" t="s">
        <v>76</v>
      </c>
      <c r="C10" s="23"/>
      <c r="D10" s="18">
        <f t="shared" si="8"/>
        <v>76.162552284097444</v>
      </c>
      <c r="E10" s="19">
        <f t="shared" si="0"/>
        <v>4</v>
      </c>
      <c r="F10" s="39">
        <f t="shared" si="1"/>
        <v>3.8600000000000136</v>
      </c>
      <c r="G10" s="21"/>
      <c r="H10" s="40">
        <f t="shared" si="2"/>
        <v>243.86</v>
      </c>
      <c r="I10" s="40"/>
      <c r="J10" s="41">
        <v>4</v>
      </c>
      <c r="K10" s="42">
        <v>3.24</v>
      </c>
      <c r="L10" s="34">
        <f t="shared" si="3"/>
        <v>243.24</v>
      </c>
      <c r="M10" s="1"/>
      <c r="N10" s="41">
        <v>4</v>
      </c>
      <c r="O10" s="42">
        <v>4.4800000000000004</v>
      </c>
      <c r="P10" s="34">
        <f t="shared" si="4"/>
        <v>244.48</v>
      </c>
      <c r="Q10" s="34">
        <f t="shared" si="5"/>
        <v>487.72</v>
      </c>
      <c r="R10" s="34"/>
      <c r="S10" s="42"/>
      <c r="T10" s="34">
        <f t="shared" si="6"/>
        <v>243.86</v>
      </c>
      <c r="U10" s="33">
        <f t="shared" si="7"/>
        <v>4</v>
      </c>
      <c r="V10" s="34">
        <f>SUM(T10-(U10*60))</f>
        <v>3.8600000000000136</v>
      </c>
    </row>
    <row r="11" spans="1:22" x14ac:dyDescent="0.25">
      <c r="A11" s="15">
        <f>RANK(D11,D6:D21)</f>
        <v>1</v>
      </c>
      <c r="B11" s="16" t="s">
        <v>77</v>
      </c>
      <c r="C11" s="17"/>
      <c r="D11" s="18">
        <f t="shared" si="8"/>
        <v>100</v>
      </c>
      <c r="E11" s="19">
        <f t="shared" si="0"/>
        <v>3</v>
      </c>
      <c r="F11" s="39">
        <f t="shared" si="1"/>
        <v>5.7300000000000182</v>
      </c>
      <c r="G11" s="21"/>
      <c r="H11" s="40">
        <f t="shared" si="2"/>
        <v>185.73000000000002</v>
      </c>
      <c r="I11" s="40"/>
      <c r="J11" s="41">
        <v>3</v>
      </c>
      <c r="K11" s="42">
        <v>5.94</v>
      </c>
      <c r="L11" s="34">
        <f t="shared" si="3"/>
        <v>185.94</v>
      </c>
      <c r="M11" s="1"/>
      <c r="N11" s="41">
        <v>3</v>
      </c>
      <c r="O11" s="42">
        <v>5.52</v>
      </c>
      <c r="P11" s="34">
        <f t="shared" si="4"/>
        <v>185.52</v>
      </c>
      <c r="Q11" s="34">
        <f t="shared" si="5"/>
        <v>371.46000000000004</v>
      </c>
      <c r="R11" s="34"/>
      <c r="S11" s="42"/>
      <c r="T11" s="34">
        <f t="shared" si="6"/>
        <v>185.73000000000002</v>
      </c>
      <c r="U11" s="33">
        <f t="shared" si="7"/>
        <v>3</v>
      </c>
      <c r="V11" s="34">
        <f t="shared" ref="V11:V22" si="9">T11-(U11*60)</f>
        <v>5.7300000000000182</v>
      </c>
    </row>
    <row r="12" spans="1:22" x14ac:dyDescent="0.25">
      <c r="A12" s="15">
        <f>RANK(D12,D6:D21)</f>
        <v>2</v>
      </c>
      <c r="B12" s="16" t="s">
        <v>78</v>
      </c>
      <c r="C12" s="23"/>
      <c r="D12" s="18">
        <f t="shared" si="8"/>
        <v>89.689974888931829</v>
      </c>
      <c r="E12" s="19">
        <f t="shared" si="0"/>
        <v>3</v>
      </c>
      <c r="F12" s="39">
        <f t="shared" si="1"/>
        <v>27.079999999999984</v>
      </c>
      <c r="G12" s="21"/>
      <c r="H12" s="40">
        <f t="shared" si="2"/>
        <v>207.07999999999998</v>
      </c>
      <c r="I12" s="40"/>
      <c r="J12" s="41">
        <v>3</v>
      </c>
      <c r="K12" s="42">
        <v>27.54</v>
      </c>
      <c r="L12" s="34">
        <f t="shared" si="3"/>
        <v>207.54</v>
      </c>
      <c r="M12" s="1"/>
      <c r="N12" s="41">
        <v>3</v>
      </c>
      <c r="O12" s="42">
        <v>26.62</v>
      </c>
      <c r="P12" s="34">
        <f t="shared" si="4"/>
        <v>206.62</v>
      </c>
      <c r="Q12" s="34">
        <f t="shared" si="5"/>
        <v>414.15999999999997</v>
      </c>
      <c r="R12" s="34"/>
      <c r="S12" s="42"/>
      <c r="T12" s="34">
        <f t="shared" si="6"/>
        <v>207.07999999999998</v>
      </c>
      <c r="U12" s="33">
        <f t="shared" si="7"/>
        <v>3</v>
      </c>
      <c r="V12" s="34">
        <f t="shared" si="9"/>
        <v>27.079999999999984</v>
      </c>
    </row>
    <row r="13" spans="1:22" x14ac:dyDescent="0.25">
      <c r="A13" s="15">
        <f>RANK(D13,D6:D21)</f>
        <v>16</v>
      </c>
      <c r="B13" s="16" t="s">
        <v>79</v>
      </c>
      <c r="C13" s="17"/>
      <c r="D13" s="18">
        <f t="shared" si="8"/>
        <v>51.313008523158956</v>
      </c>
      <c r="E13" s="19">
        <f t="shared" si="0"/>
        <v>6</v>
      </c>
      <c r="F13" s="39">
        <f t="shared" si="1"/>
        <v>1.9550000000000409</v>
      </c>
      <c r="G13" s="21"/>
      <c r="H13" s="40">
        <f t="shared" si="2"/>
        <v>361.95500000000004</v>
      </c>
      <c r="I13" s="40"/>
      <c r="J13" s="41">
        <v>6</v>
      </c>
      <c r="K13" s="42">
        <v>1.68</v>
      </c>
      <c r="L13" s="34">
        <f t="shared" si="3"/>
        <v>361.68</v>
      </c>
      <c r="M13" s="1"/>
      <c r="N13" s="41">
        <v>6</v>
      </c>
      <c r="O13" s="42">
        <v>2.23</v>
      </c>
      <c r="P13" s="34">
        <f t="shared" si="4"/>
        <v>362.23</v>
      </c>
      <c r="Q13" s="34">
        <f t="shared" si="5"/>
        <v>723.91000000000008</v>
      </c>
      <c r="R13" s="34"/>
      <c r="S13" s="42"/>
      <c r="T13" s="34">
        <f t="shared" si="6"/>
        <v>361.95500000000004</v>
      </c>
      <c r="U13" s="33">
        <f t="shared" si="7"/>
        <v>6</v>
      </c>
      <c r="V13" s="34">
        <f t="shared" si="9"/>
        <v>1.9550000000000409</v>
      </c>
    </row>
    <row r="14" spans="1:22" x14ac:dyDescent="0.25">
      <c r="A14" s="15">
        <f>RANK(D14,D6:D21)</f>
        <v>15</v>
      </c>
      <c r="B14" s="16" t="s">
        <v>80</v>
      </c>
      <c r="C14" s="17"/>
      <c r="D14" s="18">
        <f t="shared" si="8"/>
        <v>58.620417567503594</v>
      </c>
      <c r="E14" s="19">
        <f t="shared" si="0"/>
        <v>5</v>
      </c>
      <c r="F14" s="39">
        <f t="shared" si="1"/>
        <v>16.835000000000036</v>
      </c>
      <c r="G14" s="21"/>
      <c r="H14" s="40">
        <f t="shared" si="2"/>
        <v>316.83500000000004</v>
      </c>
      <c r="I14" s="40"/>
      <c r="J14" s="41">
        <v>5</v>
      </c>
      <c r="K14" s="42">
        <v>16.8</v>
      </c>
      <c r="L14" s="34">
        <f t="shared" si="3"/>
        <v>316.8</v>
      </c>
      <c r="M14" s="1"/>
      <c r="N14" s="41">
        <v>5</v>
      </c>
      <c r="O14" s="42">
        <v>16.87</v>
      </c>
      <c r="P14" s="34">
        <f t="shared" si="4"/>
        <v>316.87</v>
      </c>
      <c r="Q14" s="34">
        <f t="shared" si="5"/>
        <v>633.67000000000007</v>
      </c>
      <c r="R14" s="34"/>
      <c r="S14" s="42"/>
      <c r="T14" s="34">
        <f t="shared" si="6"/>
        <v>316.83500000000004</v>
      </c>
      <c r="U14" s="33">
        <f t="shared" si="7"/>
        <v>5</v>
      </c>
      <c r="V14" s="34">
        <f t="shared" si="9"/>
        <v>16.835000000000036</v>
      </c>
    </row>
    <row r="15" spans="1:22" x14ac:dyDescent="0.25">
      <c r="A15" s="15">
        <f>RANK(D15,D6:D21)</f>
        <v>11</v>
      </c>
      <c r="B15" s="16" t="s">
        <v>81</v>
      </c>
      <c r="C15" s="17"/>
      <c r="D15" s="18">
        <f t="shared" si="8"/>
        <v>73.953293913874461</v>
      </c>
      <c r="E15" s="19">
        <f t="shared" si="0"/>
        <v>4</v>
      </c>
      <c r="F15" s="39">
        <f t="shared" si="1"/>
        <v>11.144999999999982</v>
      </c>
      <c r="G15" s="21"/>
      <c r="H15" s="40">
        <f t="shared" si="2"/>
        <v>251.14499999999998</v>
      </c>
      <c r="I15" s="40"/>
      <c r="J15" s="41">
        <v>4</v>
      </c>
      <c r="K15" s="42">
        <v>10.4</v>
      </c>
      <c r="L15" s="34">
        <f t="shared" si="3"/>
        <v>250.4</v>
      </c>
      <c r="M15" s="1"/>
      <c r="N15" s="41">
        <v>4</v>
      </c>
      <c r="O15" s="42">
        <v>11.89</v>
      </c>
      <c r="P15" s="34">
        <f t="shared" si="4"/>
        <v>251.89</v>
      </c>
      <c r="Q15" s="34">
        <f t="shared" si="5"/>
        <v>502.28999999999996</v>
      </c>
      <c r="R15" s="34"/>
      <c r="S15" s="42"/>
      <c r="T15" s="34">
        <f t="shared" si="6"/>
        <v>251.14499999999998</v>
      </c>
      <c r="U15" s="33">
        <f t="shared" si="7"/>
        <v>4</v>
      </c>
      <c r="V15" s="34">
        <f t="shared" si="9"/>
        <v>11.144999999999982</v>
      </c>
    </row>
    <row r="16" spans="1:22" x14ac:dyDescent="0.25">
      <c r="A16" s="15">
        <f>RANK(D16,D6:D21)</f>
        <v>5</v>
      </c>
      <c r="B16" s="16" t="s">
        <v>82</v>
      </c>
      <c r="C16" s="17"/>
      <c r="D16" s="18">
        <f t="shared" si="8"/>
        <v>82.585206429667181</v>
      </c>
      <c r="E16" s="19">
        <f t="shared" si="0"/>
        <v>3</v>
      </c>
      <c r="F16" s="39">
        <f t="shared" si="1"/>
        <v>44.89500000000001</v>
      </c>
      <c r="G16" s="21"/>
      <c r="H16" s="40">
        <f t="shared" si="2"/>
        <v>224.89500000000001</v>
      </c>
      <c r="I16" s="40"/>
      <c r="J16" s="41">
        <v>3</v>
      </c>
      <c r="K16" s="42">
        <v>45.11</v>
      </c>
      <c r="L16" s="34">
        <f t="shared" si="3"/>
        <v>225.11</v>
      </c>
      <c r="M16" s="1"/>
      <c r="N16" s="41">
        <v>3</v>
      </c>
      <c r="O16" s="42">
        <v>44.68</v>
      </c>
      <c r="P16" s="34">
        <f t="shared" si="4"/>
        <v>224.68</v>
      </c>
      <c r="Q16" s="34">
        <f t="shared" si="5"/>
        <v>449.79</v>
      </c>
      <c r="R16" s="34"/>
      <c r="S16" s="42"/>
      <c r="T16" s="34">
        <f t="shared" si="6"/>
        <v>224.89500000000001</v>
      </c>
      <c r="U16" s="33">
        <f t="shared" si="7"/>
        <v>3</v>
      </c>
      <c r="V16" s="34">
        <f t="shared" si="9"/>
        <v>44.89500000000001</v>
      </c>
    </row>
    <row r="17" spans="1:22" x14ac:dyDescent="0.25">
      <c r="A17" s="15">
        <f>RANK(D17,D6:D21)</f>
        <v>8</v>
      </c>
      <c r="B17" s="16" t="s">
        <v>83</v>
      </c>
      <c r="C17" s="17"/>
      <c r="D17" s="18">
        <f t="shared" si="8"/>
        <v>76.176609314439233</v>
      </c>
      <c r="E17" s="19">
        <f t="shared" si="0"/>
        <v>4</v>
      </c>
      <c r="F17" s="39">
        <f t="shared" si="1"/>
        <v>3.8149999999999977</v>
      </c>
      <c r="G17" s="21"/>
      <c r="H17" s="40">
        <f t="shared" si="2"/>
        <v>243.815</v>
      </c>
      <c r="I17" s="40"/>
      <c r="J17" s="41">
        <v>4</v>
      </c>
      <c r="K17" s="42">
        <v>3.94</v>
      </c>
      <c r="L17" s="34">
        <f t="shared" si="3"/>
        <v>243.94</v>
      </c>
      <c r="M17" s="1"/>
      <c r="N17" s="41">
        <v>4</v>
      </c>
      <c r="O17" s="42">
        <v>3.69</v>
      </c>
      <c r="P17" s="34">
        <f t="shared" si="4"/>
        <v>243.69</v>
      </c>
      <c r="Q17" s="34">
        <f t="shared" si="5"/>
        <v>487.63</v>
      </c>
      <c r="R17" s="34"/>
      <c r="S17" s="42"/>
      <c r="T17" s="34">
        <f t="shared" si="6"/>
        <v>243.815</v>
      </c>
      <c r="U17" s="33">
        <f t="shared" si="7"/>
        <v>4</v>
      </c>
      <c r="V17" s="34">
        <f t="shared" si="9"/>
        <v>3.8149999999999977</v>
      </c>
    </row>
    <row r="18" spans="1:22" x14ac:dyDescent="0.25">
      <c r="A18" s="15">
        <f>RANK(D18,D6:D21)</f>
        <v>14</v>
      </c>
      <c r="B18" s="16" t="s">
        <v>84</v>
      </c>
      <c r="C18" s="17"/>
      <c r="D18" s="18">
        <f t="shared" si="8"/>
        <v>60.174955451158283</v>
      </c>
      <c r="E18" s="19">
        <f t="shared" si="0"/>
        <v>5</v>
      </c>
      <c r="F18" s="39">
        <f t="shared" si="1"/>
        <v>8.6499999999999773</v>
      </c>
      <c r="G18" s="21"/>
      <c r="H18" s="40">
        <f t="shared" si="2"/>
        <v>308.64999999999998</v>
      </c>
      <c r="I18" s="40"/>
      <c r="J18" s="41">
        <v>5</v>
      </c>
      <c r="K18" s="42">
        <v>8.94</v>
      </c>
      <c r="L18" s="34">
        <f t="shared" si="3"/>
        <v>308.94</v>
      </c>
      <c r="M18" s="1"/>
      <c r="N18" s="41">
        <v>5</v>
      </c>
      <c r="O18" s="42">
        <v>8.36</v>
      </c>
      <c r="P18" s="34">
        <f t="shared" si="4"/>
        <v>308.36</v>
      </c>
      <c r="Q18" s="34">
        <f t="shared" si="5"/>
        <v>617.29999999999995</v>
      </c>
      <c r="R18" s="34"/>
      <c r="S18" s="42"/>
      <c r="T18" s="34">
        <f t="shared" si="6"/>
        <v>308.64999999999998</v>
      </c>
      <c r="U18" s="33">
        <f t="shared" si="7"/>
        <v>5</v>
      </c>
      <c r="V18" s="34">
        <f t="shared" si="9"/>
        <v>8.6499999999999773</v>
      </c>
    </row>
    <row r="19" spans="1:22" x14ac:dyDescent="0.25">
      <c r="A19" s="15">
        <f>RANK(D19,D6:D21)</f>
        <v>13</v>
      </c>
      <c r="B19" s="16" t="s">
        <v>85</v>
      </c>
      <c r="C19" s="17"/>
      <c r="D19" s="18">
        <f t="shared" si="8"/>
        <v>61.115498519249769</v>
      </c>
      <c r="E19" s="19">
        <f t="shared" si="0"/>
        <v>5</v>
      </c>
      <c r="F19" s="39">
        <f t="shared" si="1"/>
        <v>3.8999999999999773</v>
      </c>
      <c r="G19" s="21"/>
      <c r="H19" s="40">
        <f t="shared" si="2"/>
        <v>303.89999999999998</v>
      </c>
      <c r="I19" s="40"/>
      <c r="J19" s="41">
        <v>5</v>
      </c>
      <c r="K19" s="42">
        <v>4.46</v>
      </c>
      <c r="L19" s="34">
        <f t="shared" si="3"/>
        <v>304.45999999999998</v>
      </c>
      <c r="M19" s="1"/>
      <c r="N19" s="41">
        <v>5</v>
      </c>
      <c r="O19" s="42">
        <v>3.34</v>
      </c>
      <c r="P19" s="34">
        <f t="shared" si="4"/>
        <v>303.33999999999997</v>
      </c>
      <c r="Q19" s="34">
        <f t="shared" si="5"/>
        <v>607.79999999999995</v>
      </c>
      <c r="R19" s="34"/>
      <c r="S19" s="42"/>
      <c r="T19" s="34">
        <f t="shared" si="6"/>
        <v>303.89999999999998</v>
      </c>
      <c r="U19" s="33">
        <f t="shared" si="7"/>
        <v>5</v>
      </c>
      <c r="V19" s="34">
        <f t="shared" si="9"/>
        <v>3.8999999999999773</v>
      </c>
    </row>
    <row r="20" spans="1:22" x14ac:dyDescent="0.25">
      <c r="A20" s="15">
        <f>RANK(D20,D6:D21)</f>
        <v>3</v>
      </c>
      <c r="B20" s="16" t="s">
        <v>86</v>
      </c>
      <c r="C20" s="17"/>
      <c r="D20" s="18">
        <f t="shared" si="8"/>
        <v>89.458854129036922</v>
      </c>
      <c r="E20" s="19">
        <f t="shared" si="0"/>
        <v>3</v>
      </c>
      <c r="F20" s="39">
        <f t="shared" si="1"/>
        <v>27.615000000000009</v>
      </c>
      <c r="G20" s="21"/>
      <c r="H20" s="40">
        <f t="shared" si="2"/>
        <v>207.61500000000001</v>
      </c>
      <c r="I20" s="40"/>
      <c r="J20" s="41">
        <v>3</v>
      </c>
      <c r="K20" s="42">
        <v>27.59</v>
      </c>
      <c r="L20" s="34">
        <f t="shared" si="3"/>
        <v>207.59</v>
      </c>
      <c r="M20" s="1"/>
      <c r="N20" s="41">
        <v>3</v>
      </c>
      <c r="O20" s="42">
        <v>27.64</v>
      </c>
      <c r="P20" s="34">
        <f t="shared" si="4"/>
        <v>207.64</v>
      </c>
      <c r="Q20" s="34">
        <f t="shared" si="5"/>
        <v>415.23</v>
      </c>
      <c r="R20" s="34"/>
      <c r="S20" s="42"/>
      <c r="T20" s="34">
        <f t="shared" si="6"/>
        <v>207.61500000000001</v>
      </c>
      <c r="U20" s="33">
        <f t="shared" si="7"/>
        <v>3</v>
      </c>
      <c r="V20" s="34">
        <f t="shared" si="9"/>
        <v>27.615000000000009</v>
      </c>
    </row>
    <row r="21" spans="1:22" x14ac:dyDescent="0.25">
      <c r="A21" s="15">
        <f>RANK(D21,D6:D21)</f>
        <v>12</v>
      </c>
      <c r="B21" s="16" t="s">
        <v>87</v>
      </c>
      <c r="C21" s="17"/>
      <c r="D21" s="18">
        <f t="shared" si="8"/>
        <v>63.091922005571035</v>
      </c>
      <c r="E21" s="19">
        <f t="shared" si="0"/>
        <v>4</v>
      </c>
      <c r="F21" s="39">
        <f t="shared" si="1"/>
        <v>54.379999999999995</v>
      </c>
      <c r="G21" s="21"/>
      <c r="H21" s="40">
        <f t="shared" si="2"/>
        <v>294.38</v>
      </c>
      <c r="I21" s="40"/>
      <c r="J21" s="41">
        <v>4</v>
      </c>
      <c r="K21" s="42">
        <v>54.38</v>
      </c>
      <c r="L21" s="34">
        <f t="shared" si="3"/>
        <v>294.38</v>
      </c>
      <c r="M21" s="1"/>
      <c r="N21" s="41">
        <v>4</v>
      </c>
      <c r="O21" s="42">
        <v>54.38</v>
      </c>
      <c r="P21" s="34">
        <f t="shared" si="4"/>
        <v>294.38</v>
      </c>
      <c r="Q21" s="34">
        <f t="shared" si="5"/>
        <v>588.76</v>
      </c>
      <c r="R21" s="34"/>
      <c r="S21" s="42"/>
      <c r="T21" s="34">
        <f t="shared" si="6"/>
        <v>294.38</v>
      </c>
      <c r="U21" s="33">
        <f t="shared" si="7"/>
        <v>4</v>
      </c>
      <c r="V21" s="34">
        <f t="shared" si="9"/>
        <v>54.379999999999995</v>
      </c>
    </row>
    <row r="22" spans="1:22" ht="13.8" thickBot="1" x14ac:dyDescent="0.3">
      <c r="A22" s="15"/>
      <c r="B22" s="4" t="s">
        <v>108</v>
      </c>
      <c r="C22" s="4"/>
      <c r="D22" s="18"/>
      <c r="E22" s="19">
        <f t="shared" si="0"/>
        <v>4</v>
      </c>
      <c r="F22" s="39">
        <f t="shared" si="1"/>
        <v>35.079999999999984</v>
      </c>
      <c r="G22" s="5"/>
      <c r="H22" s="40">
        <f t="shared" si="2"/>
        <v>275.08</v>
      </c>
      <c r="I22" s="14"/>
      <c r="J22" s="33">
        <v>4</v>
      </c>
      <c r="K22" s="34">
        <v>36.159999999999997</v>
      </c>
      <c r="L22" s="34">
        <f t="shared" si="3"/>
        <v>276.15999999999997</v>
      </c>
      <c r="M22" s="1"/>
      <c r="N22" s="33">
        <v>4</v>
      </c>
      <c r="O22" s="34">
        <v>34</v>
      </c>
      <c r="P22" s="34">
        <f t="shared" si="4"/>
        <v>274</v>
      </c>
      <c r="Q22" s="34">
        <f t="shared" si="5"/>
        <v>550.16</v>
      </c>
      <c r="R22" s="34"/>
      <c r="S22" s="36" t="s">
        <v>9</v>
      </c>
      <c r="T22" s="34">
        <f t="shared" si="6"/>
        <v>275.08</v>
      </c>
      <c r="U22" s="33">
        <f t="shared" si="7"/>
        <v>4</v>
      </c>
      <c r="V22" s="34">
        <f t="shared" si="9"/>
        <v>35.079999999999984</v>
      </c>
    </row>
    <row r="23" spans="1:22" ht="14.4" thickTop="1" thickBot="1" x14ac:dyDescent="0.3">
      <c r="A23" s="1"/>
      <c r="B23" s="25" t="s">
        <v>5</v>
      </c>
      <c r="C23" s="26"/>
      <c r="D23" s="27"/>
      <c r="E23" s="7"/>
      <c r="F23" s="37"/>
      <c r="G23" s="9"/>
      <c r="H23" s="14">
        <f>SMALL(T25:T40,(COUNTIF(T25:T40,0)+1))</f>
        <v>227.03</v>
      </c>
      <c r="I23" s="14"/>
      <c r="J23" s="35" t="s">
        <v>21</v>
      </c>
      <c r="K23" s="34"/>
      <c r="L23" s="34" t="s">
        <v>1</v>
      </c>
      <c r="M23" s="1"/>
      <c r="N23" s="35" t="s">
        <v>22</v>
      </c>
      <c r="O23" s="34"/>
      <c r="P23" s="34"/>
      <c r="Q23" s="34" t="s">
        <v>10</v>
      </c>
      <c r="R23" s="34"/>
      <c r="S23" s="36" t="s">
        <v>11</v>
      </c>
      <c r="T23" s="34" t="s">
        <v>12</v>
      </c>
      <c r="U23" s="33" t="s">
        <v>12</v>
      </c>
      <c r="V23" s="1"/>
    </row>
    <row r="24" spans="1:22" ht="14.4" thickTop="1" thickBot="1" x14ac:dyDescent="0.3">
      <c r="A24" s="62" t="s">
        <v>109</v>
      </c>
      <c r="B24" s="10"/>
      <c r="C24" s="10"/>
      <c r="D24" s="44" t="s">
        <v>3</v>
      </c>
      <c r="E24" s="45" t="s">
        <v>13</v>
      </c>
      <c r="F24" s="38" t="s">
        <v>14</v>
      </c>
      <c r="G24" s="12"/>
      <c r="H24" s="5" t="s">
        <v>15</v>
      </c>
      <c r="I24" s="5"/>
      <c r="J24" s="33" t="s">
        <v>16</v>
      </c>
      <c r="K24" s="34" t="s">
        <v>17</v>
      </c>
      <c r="L24" s="34" t="s">
        <v>18</v>
      </c>
      <c r="M24" s="1"/>
      <c r="N24" s="33" t="s">
        <v>16</v>
      </c>
      <c r="O24" s="34" t="s">
        <v>17</v>
      </c>
      <c r="P24" s="34" t="s">
        <v>18</v>
      </c>
      <c r="Q24" s="34" t="s">
        <v>18</v>
      </c>
      <c r="R24" s="34"/>
      <c r="S24" s="36" t="s">
        <v>19</v>
      </c>
      <c r="T24" s="34" t="s">
        <v>18</v>
      </c>
      <c r="U24" s="33" t="s">
        <v>20</v>
      </c>
      <c r="V24" s="1" t="s">
        <v>19</v>
      </c>
    </row>
    <row r="25" spans="1:22" ht="13.8" thickTop="1" x14ac:dyDescent="0.25">
      <c r="A25" s="15">
        <f>RANK(D25,D25:D40)</f>
        <v>5</v>
      </c>
      <c r="B25" s="16" t="s">
        <v>65</v>
      </c>
      <c r="C25" s="17"/>
      <c r="D25" s="18">
        <f>IF(H25=0,0,($H$23/H25)*100)</f>
        <v>87.607324084971737</v>
      </c>
      <c r="E25" s="19">
        <f t="shared" ref="E25:E40" si="10">IF(U25=0," ",U25)</f>
        <v>4</v>
      </c>
      <c r="F25" s="39">
        <f t="shared" ref="F25:F40" si="11">V25</f>
        <v>19.144999999999982</v>
      </c>
      <c r="G25" s="21"/>
      <c r="H25" s="40">
        <f t="shared" ref="H25:H40" si="12">(T25)</f>
        <v>259.14499999999998</v>
      </c>
      <c r="I25" s="40"/>
      <c r="J25" s="41">
        <v>4</v>
      </c>
      <c r="K25" s="42">
        <v>20.97</v>
      </c>
      <c r="L25" s="34">
        <f t="shared" ref="L25:L40" si="13">SUM(J25*60,K25)</f>
        <v>260.97000000000003</v>
      </c>
      <c r="M25" s="1"/>
      <c r="N25" s="41">
        <v>4</v>
      </c>
      <c r="O25" s="42">
        <v>17.32</v>
      </c>
      <c r="P25" s="34">
        <f t="shared" ref="P25:P40" si="14">SUM(N25*60,O25)</f>
        <v>257.32</v>
      </c>
      <c r="Q25" s="34">
        <f t="shared" ref="Q25:Q40" si="15">IF(P25=0,L25,SUM(L25,P25))</f>
        <v>518.29</v>
      </c>
      <c r="R25" s="34"/>
      <c r="S25" s="42"/>
      <c r="T25" s="34">
        <f t="shared" ref="T25:T40" si="16">IF(P25=0,SUM(Q25,S25),SUM(Q25/2,S25))</f>
        <v>259.14499999999998</v>
      </c>
      <c r="U25" s="33">
        <f t="shared" ref="U25:U39" si="17">QUOTIENT(T25,60)</f>
        <v>4</v>
      </c>
      <c r="V25" s="34">
        <f>SUM(T25-(U25*60))</f>
        <v>19.144999999999982</v>
      </c>
    </row>
    <row r="26" spans="1:22" x14ac:dyDescent="0.25">
      <c r="A26" s="15">
        <f>RANK(D26,D25:D40)</f>
        <v>10</v>
      </c>
      <c r="B26" s="16" t="s">
        <v>66</v>
      </c>
      <c r="C26" s="23"/>
      <c r="D26" s="18">
        <f t="shared" ref="D26:D40" si="18">IF(H26=0,0,($H$23/H26)*100)</f>
        <v>56.358761760544155</v>
      </c>
      <c r="E26" s="19">
        <f t="shared" si="10"/>
        <v>6</v>
      </c>
      <c r="F26" s="39">
        <f t="shared" si="11"/>
        <v>42.829999999999984</v>
      </c>
      <c r="G26" s="21"/>
      <c r="H26" s="40">
        <f t="shared" si="12"/>
        <v>402.83</v>
      </c>
      <c r="I26" s="40"/>
      <c r="J26" s="41">
        <v>6</v>
      </c>
      <c r="K26" s="42">
        <v>42.96</v>
      </c>
      <c r="L26" s="34">
        <f t="shared" si="13"/>
        <v>402.96</v>
      </c>
      <c r="M26" s="1"/>
      <c r="N26" s="41">
        <v>6</v>
      </c>
      <c r="O26" s="42">
        <v>42.7</v>
      </c>
      <c r="P26" s="34">
        <f t="shared" si="14"/>
        <v>402.7</v>
      </c>
      <c r="Q26" s="34">
        <f t="shared" si="15"/>
        <v>805.66</v>
      </c>
      <c r="R26" s="34"/>
      <c r="S26" s="42"/>
      <c r="T26" s="34">
        <f t="shared" si="16"/>
        <v>402.83</v>
      </c>
      <c r="U26" s="33">
        <f t="shared" si="17"/>
        <v>6</v>
      </c>
      <c r="V26" s="34">
        <f t="shared" ref="V26:V39" si="19">T26-(U26*60)</f>
        <v>42.829999999999984</v>
      </c>
    </row>
    <row r="27" spans="1:22" x14ac:dyDescent="0.25">
      <c r="A27" s="15">
        <f>RANK(D27,D25:D40)</f>
        <v>9</v>
      </c>
      <c r="B27" s="16" t="s">
        <v>60</v>
      </c>
      <c r="C27" s="23"/>
      <c r="D27" s="18">
        <f t="shared" si="18"/>
        <v>61.445815741041464</v>
      </c>
      <c r="E27" s="19">
        <f t="shared" si="10"/>
        <v>6</v>
      </c>
      <c r="F27" s="39">
        <f t="shared" si="11"/>
        <v>9.4800000000000182</v>
      </c>
      <c r="G27" s="21"/>
      <c r="H27" s="40">
        <f t="shared" si="12"/>
        <v>369.48</v>
      </c>
      <c r="I27" s="40"/>
      <c r="J27" s="41">
        <v>6</v>
      </c>
      <c r="K27" s="42">
        <v>9.25</v>
      </c>
      <c r="L27" s="34">
        <f t="shared" si="13"/>
        <v>369.25</v>
      </c>
      <c r="M27" s="1"/>
      <c r="N27" s="41">
        <v>6</v>
      </c>
      <c r="O27" s="42">
        <v>9.7100000000000009</v>
      </c>
      <c r="P27" s="34">
        <f t="shared" si="14"/>
        <v>369.71</v>
      </c>
      <c r="Q27" s="34">
        <f t="shared" si="15"/>
        <v>738.96</v>
      </c>
      <c r="R27" s="34"/>
      <c r="S27" s="42"/>
      <c r="T27" s="34">
        <f t="shared" si="16"/>
        <v>369.48</v>
      </c>
      <c r="U27" s="33">
        <f t="shared" si="17"/>
        <v>6</v>
      </c>
      <c r="V27" s="34">
        <f t="shared" si="19"/>
        <v>9.4800000000000182</v>
      </c>
    </row>
    <row r="28" spans="1:22" x14ac:dyDescent="0.25">
      <c r="A28" s="15">
        <f>RANK(D28,D25:D40)</f>
        <v>1</v>
      </c>
      <c r="B28" s="16" t="s">
        <v>88</v>
      </c>
      <c r="C28" s="23"/>
      <c r="D28" s="18">
        <f t="shared" si="18"/>
        <v>100</v>
      </c>
      <c r="E28" s="19" t="str">
        <f t="shared" si="10"/>
        <v xml:space="preserve"> </v>
      </c>
      <c r="F28" s="39">
        <f t="shared" si="11"/>
        <v>0</v>
      </c>
      <c r="G28" s="21"/>
      <c r="H28" s="40">
        <f t="shared" si="12"/>
        <v>227.03</v>
      </c>
      <c r="I28" s="40"/>
      <c r="J28" s="41">
        <v>3</v>
      </c>
      <c r="K28" s="42">
        <v>46.92</v>
      </c>
      <c r="L28" s="34">
        <f t="shared" si="13"/>
        <v>226.92000000000002</v>
      </c>
      <c r="M28" s="1"/>
      <c r="N28" s="41">
        <v>3</v>
      </c>
      <c r="O28" s="42">
        <v>47.14</v>
      </c>
      <c r="P28" s="34">
        <f t="shared" si="14"/>
        <v>227.14</v>
      </c>
      <c r="Q28" s="34">
        <f t="shared" si="15"/>
        <v>454.06</v>
      </c>
      <c r="R28" s="34"/>
      <c r="S28" s="42"/>
      <c r="T28" s="34">
        <f t="shared" si="16"/>
        <v>227.03</v>
      </c>
      <c r="U28" s="33"/>
      <c r="V28" s="34"/>
    </row>
    <row r="29" spans="1:22" x14ac:dyDescent="0.25">
      <c r="A29" s="15">
        <f>RANK(D29,D25:D40)</f>
        <v>6</v>
      </c>
      <c r="B29" s="16" t="s">
        <v>89</v>
      </c>
      <c r="C29" s="23"/>
      <c r="D29" s="18">
        <f t="shared" si="18"/>
        <v>86.51068856456962</v>
      </c>
      <c r="E29" s="19" t="str">
        <f t="shared" si="10"/>
        <v xml:space="preserve"> </v>
      </c>
      <c r="F29" s="39">
        <f t="shared" si="11"/>
        <v>0</v>
      </c>
      <c r="G29" s="21"/>
      <c r="H29" s="40">
        <f t="shared" si="12"/>
        <v>262.42999999999995</v>
      </c>
      <c r="I29" s="40"/>
      <c r="J29" s="41">
        <v>4</v>
      </c>
      <c r="K29" s="42">
        <v>22.53</v>
      </c>
      <c r="L29" s="34">
        <f t="shared" si="13"/>
        <v>262.52999999999997</v>
      </c>
      <c r="M29" s="1"/>
      <c r="N29" s="41">
        <v>4</v>
      </c>
      <c r="O29" s="42">
        <v>22.33</v>
      </c>
      <c r="P29" s="34">
        <f t="shared" si="14"/>
        <v>262.33</v>
      </c>
      <c r="Q29" s="34">
        <f t="shared" si="15"/>
        <v>524.8599999999999</v>
      </c>
      <c r="R29" s="34"/>
      <c r="S29" s="42"/>
      <c r="T29" s="34">
        <f t="shared" si="16"/>
        <v>262.42999999999995</v>
      </c>
      <c r="U29" s="33"/>
      <c r="V29" s="34"/>
    </row>
    <row r="30" spans="1:22" x14ac:dyDescent="0.25">
      <c r="A30" s="15">
        <f>RANK(D30,D25:D40)</f>
        <v>3</v>
      </c>
      <c r="B30" s="16" t="s">
        <v>90</v>
      </c>
      <c r="C30" s="23"/>
      <c r="D30" s="18">
        <f t="shared" si="18"/>
        <v>90.55482429899088</v>
      </c>
      <c r="E30" s="19">
        <f t="shared" si="10"/>
        <v>4</v>
      </c>
      <c r="F30" s="39">
        <f t="shared" si="11"/>
        <v>10.70999999999998</v>
      </c>
      <c r="G30" s="21"/>
      <c r="H30" s="40">
        <f t="shared" si="12"/>
        <v>250.70999999999998</v>
      </c>
      <c r="I30" s="40"/>
      <c r="J30" s="41">
        <v>4</v>
      </c>
      <c r="K30" s="42">
        <v>10.66</v>
      </c>
      <c r="L30" s="34">
        <f t="shared" si="13"/>
        <v>250.66</v>
      </c>
      <c r="M30" s="1"/>
      <c r="N30" s="41">
        <v>4</v>
      </c>
      <c r="O30" s="42">
        <v>10.76</v>
      </c>
      <c r="P30" s="34">
        <f t="shared" si="14"/>
        <v>250.76</v>
      </c>
      <c r="Q30" s="34">
        <f t="shared" si="15"/>
        <v>501.41999999999996</v>
      </c>
      <c r="R30" s="34"/>
      <c r="S30" s="42"/>
      <c r="T30" s="34">
        <f t="shared" si="16"/>
        <v>250.70999999999998</v>
      </c>
      <c r="U30" s="33">
        <f t="shared" si="17"/>
        <v>4</v>
      </c>
      <c r="V30" s="34">
        <f t="shared" si="19"/>
        <v>10.70999999999998</v>
      </c>
    </row>
    <row r="31" spans="1:22" x14ac:dyDescent="0.25">
      <c r="A31" s="15">
        <f>RANK(D31,D25:D40)</f>
        <v>7</v>
      </c>
      <c r="B31" s="16" t="s">
        <v>91</v>
      </c>
      <c r="C31" s="23"/>
      <c r="D31" s="18">
        <f t="shared" si="18"/>
        <v>84.001184001184001</v>
      </c>
      <c r="E31" s="19">
        <f t="shared" si="10"/>
        <v>4</v>
      </c>
      <c r="F31" s="39">
        <f t="shared" si="11"/>
        <v>30.269999999999982</v>
      </c>
      <c r="G31" s="21"/>
      <c r="H31" s="40">
        <f t="shared" si="12"/>
        <v>270.27</v>
      </c>
      <c r="I31" s="40"/>
      <c r="J31" s="41">
        <v>4</v>
      </c>
      <c r="K31" s="42">
        <v>29.95</v>
      </c>
      <c r="L31" s="34">
        <f t="shared" si="13"/>
        <v>269.95</v>
      </c>
      <c r="M31" s="1"/>
      <c r="N31" s="41">
        <v>4</v>
      </c>
      <c r="O31" s="42">
        <v>30.59</v>
      </c>
      <c r="P31" s="34">
        <f t="shared" si="14"/>
        <v>270.58999999999997</v>
      </c>
      <c r="Q31" s="34">
        <f t="shared" si="15"/>
        <v>540.54</v>
      </c>
      <c r="R31" s="34"/>
      <c r="S31" s="42"/>
      <c r="T31" s="34">
        <f t="shared" si="16"/>
        <v>270.27</v>
      </c>
      <c r="U31" s="33">
        <f t="shared" si="17"/>
        <v>4</v>
      </c>
      <c r="V31" s="34">
        <f t="shared" si="19"/>
        <v>30.269999999999982</v>
      </c>
    </row>
    <row r="32" spans="1:22" x14ac:dyDescent="0.25">
      <c r="A32" s="15">
        <f>RANK(D32,D25:D40)</f>
        <v>4</v>
      </c>
      <c r="B32" s="16" t="s">
        <v>67</v>
      </c>
      <c r="C32" s="23"/>
      <c r="D32" s="18">
        <f t="shared" si="18"/>
        <v>89.066300510003927</v>
      </c>
      <c r="E32" s="19">
        <f t="shared" si="10"/>
        <v>4</v>
      </c>
      <c r="F32" s="39">
        <f t="shared" si="11"/>
        <v>14.900000000000006</v>
      </c>
      <c r="G32" s="21"/>
      <c r="H32" s="40">
        <f t="shared" si="12"/>
        <v>254.9</v>
      </c>
      <c r="I32" s="40"/>
      <c r="J32" s="41">
        <v>4</v>
      </c>
      <c r="K32" s="42">
        <v>15.09</v>
      </c>
      <c r="L32" s="34">
        <f t="shared" si="13"/>
        <v>255.09</v>
      </c>
      <c r="M32" s="1"/>
      <c r="N32" s="41">
        <v>4</v>
      </c>
      <c r="O32" s="42">
        <v>14.71</v>
      </c>
      <c r="P32" s="34">
        <f t="shared" si="14"/>
        <v>254.71</v>
      </c>
      <c r="Q32" s="34">
        <f t="shared" si="15"/>
        <v>509.8</v>
      </c>
      <c r="R32" s="34"/>
      <c r="S32" s="42"/>
      <c r="T32" s="34">
        <f t="shared" si="16"/>
        <v>254.9</v>
      </c>
      <c r="U32" s="33">
        <f t="shared" si="17"/>
        <v>4</v>
      </c>
      <c r="V32" s="34">
        <f t="shared" si="19"/>
        <v>14.900000000000006</v>
      </c>
    </row>
    <row r="33" spans="1:22" x14ac:dyDescent="0.25">
      <c r="A33" s="15">
        <f>RANK(D33,D25:D40)</f>
        <v>8</v>
      </c>
      <c r="B33" s="16" t="s">
        <v>68</v>
      </c>
      <c r="C33" s="23"/>
      <c r="D33" s="18">
        <f t="shared" si="18"/>
        <v>76.848607937716849</v>
      </c>
      <c r="E33" s="19">
        <f t="shared" si="10"/>
        <v>4</v>
      </c>
      <c r="F33" s="39">
        <f t="shared" si="11"/>
        <v>55.425000000000011</v>
      </c>
      <c r="G33" s="21"/>
      <c r="H33" s="40">
        <f t="shared" si="12"/>
        <v>295.42500000000001</v>
      </c>
      <c r="I33" s="40"/>
      <c r="J33" s="41">
        <v>4</v>
      </c>
      <c r="K33" s="42">
        <v>55.74</v>
      </c>
      <c r="L33" s="34">
        <f t="shared" si="13"/>
        <v>295.74</v>
      </c>
      <c r="M33" s="1"/>
      <c r="N33" s="41">
        <v>4</v>
      </c>
      <c r="O33" s="42">
        <v>55.11</v>
      </c>
      <c r="P33" s="34">
        <f t="shared" si="14"/>
        <v>295.11</v>
      </c>
      <c r="Q33" s="34">
        <f t="shared" si="15"/>
        <v>590.85</v>
      </c>
      <c r="R33" s="34"/>
      <c r="S33" s="42"/>
      <c r="T33" s="34">
        <f t="shared" si="16"/>
        <v>295.42500000000001</v>
      </c>
      <c r="U33" s="33">
        <f t="shared" si="17"/>
        <v>4</v>
      </c>
      <c r="V33" s="34">
        <f t="shared" si="19"/>
        <v>55.425000000000011</v>
      </c>
    </row>
    <row r="34" spans="1:22" x14ac:dyDescent="0.25">
      <c r="A34" s="15">
        <f>RANK(D34,D25:D40)</f>
        <v>2</v>
      </c>
      <c r="B34" s="16" t="s">
        <v>92</v>
      </c>
      <c r="C34" s="23"/>
      <c r="D34" s="18">
        <f t="shared" si="18"/>
        <v>95.037361073319801</v>
      </c>
      <c r="E34" s="19">
        <f t="shared" si="10"/>
        <v>3</v>
      </c>
      <c r="F34" s="39">
        <f t="shared" si="11"/>
        <v>58.884999999999991</v>
      </c>
      <c r="G34" s="21"/>
      <c r="H34" s="40">
        <f t="shared" si="12"/>
        <v>238.88499999999999</v>
      </c>
      <c r="I34" s="40"/>
      <c r="J34" s="41">
        <v>3</v>
      </c>
      <c r="K34" s="42">
        <v>58.43</v>
      </c>
      <c r="L34" s="34">
        <f t="shared" si="13"/>
        <v>238.43</v>
      </c>
      <c r="M34" s="1"/>
      <c r="N34" s="41">
        <v>3</v>
      </c>
      <c r="O34" s="42">
        <v>59.34</v>
      </c>
      <c r="P34" s="34">
        <f t="shared" si="14"/>
        <v>239.34</v>
      </c>
      <c r="Q34" s="34">
        <f t="shared" si="15"/>
        <v>477.77</v>
      </c>
      <c r="R34" s="34"/>
      <c r="S34" s="42"/>
      <c r="T34" s="34">
        <f t="shared" si="16"/>
        <v>238.88499999999999</v>
      </c>
      <c r="U34" s="33">
        <f t="shared" si="17"/>
        <v>3</v>
      </c>
      <c r="V34" s="34">
        <f t="shared" si="19"/>
        <v>58.884999999999991</v>
      </c>
    </row>
    <row r="35" spans="1:22" x14ac:dyDescent="0.25">
      <c r="A35" s="15">
        <f>RANK(D35,D25:D40)</f>
        <v>11</v>
      </c>
      <c r="B35" s="16">
        <f>'TOTAL OVERALL'!B35</f>
        <v>0</v>
      </c>
      <c r="C35" s="23"/>
      <c r="D35" s="18">
        <f t="shared" si="18"/>
        <v>0</v>
      </c>
      <c r="E35" s="19" t="str">
        <f t="shared" si="10"/>
        <v xml:space="preserve"> </v>
      </c>
      <c r="F35" s="39">
        <f t="shared" si="11"/>
        <v>0</v>
      </c>
      <c r="G35" s="21"/>
      <c r="H35" s="40">
        <f t="shared" si="12"/>
        <v>0</v>
      </c>
      <c r="I35" s="40"/>
      <c r="J35" s="41"/>
      <c r="K35" s="42"/>
      <c r="L35" s="34">
        <f t="shared" si="13"/>
        <v>0</v>
      </c>
      <c r="M35" s="1"/>
      <c r="N35" s="41"/>
      <c r="O35" s="42"/>
      <c r="P35" s="34">
        <f t="shared" si="14"/>
        <v>0</v>
      </c>
      <c r="Q35" s="34">
        <f t="shared" si="15"/>
        <v>0</v>
      </c>
      <c r="R35" s="34"/>
      <c r="S35" s="42"/>
      <c r="T35" s="34">
        <f t="shared" si="16"/>
        <v>0</v>
      </c>
      <c r="U35" s="33">
        <f t="shared" si="17"/>
        <v>0</v>
      </c>
      <c r="V35" s="34">
        <f t="shared" si="19"/>
        <v>0</v>
      </c>
    </row>
    <row r="36" spans="1:22" x14ac:dyDescent="0.25">
      <c r="A36" s="15">
        <f>RANK(D36,D25:D40)</f>
        <v>11</v>
      </c>
      <c r="B36" s="16">
        <f>'TOTAL OVERALL'!B36</f>
        <v>0</v>
      </c>
      <c r="C36" s="23"/>
      <c r="D36" s="18">
        <f t="shared" si="18"/>
        <v>0</v>
      </c>
      <c r="E36" s="19" t="str">
        <f t="shared" si="10"/>
        <v xml:space="preserve"> </v>
      </c>
      <c r="F36" s="39">
        <f t="shared" si="11"/>
        <v>0</v>
      </c>
      <c r="G36" s="21"/>
      <c r="H36" s="40">
        <f t="shared" si="12"/>
        <v>0</v>
      </c>
      <c r="I36" s="40"/>
      <c r="J36" s="41"/>
      <c r="K36" s="42"/>
      <c r="L36" s="34">
        <f t="shared" si="13"/>
        <v>0</v>
      </c>
      <c r="M36" s="1"/>
      <c r="N36" s="41"/>
      <c r="O36" s="42"/>
      <c r="P36" s="34">
        <f t="shared" si="14"/>
        <v>0</v>
      </c>
      <c r="Q36" s="34">
        <f t="shared" si="15"/>
        <v>0</v>
      </c>
      <c r="R36" s="34"/>
      <c r="S36" s="42"/>
      <c r="T36" s="34">
        <f t="shared" si="16"/>
        <v>0</v>
      </c>
      <c r="U36" s="33">
        <f t="shared" si="17"/>
        <v>0</v>
      </c>
      <c r="V36" s="34">
        <f t="shared" si="19"/>
        <v>0</v>
      </c>
    </row>
    <row r="37" spans="1:22" x14ac:dyDescent="0.25">
      <c r="A37" s="15">
        <f>RANK(D37,D25:D40)</f>
        <v>11</v>
      </c>
      <c r="B37" s="16">
        <f>'TOTAL OVERALL'!B37</f>
        <v>0</v>
      </c>
      <c r="C37" s="23"/>
      <c r="D37" s="18">
        <f t="shared" si="18"/>
        <v>0</v>
      </c>
      <c r="E37" s="19" t="str">
        <f t="shared" si="10"/>
        <v xml:space="preserve"> </v>
      </c>
      <c r="F37" s="39">
        <f t="shared" si="11"/>
        <v>0</v>
      </c>
      <c r="G37" s="21"/>
      <c r="H37" s="40">
        <f t="shared" si="12"/>
        <v>0</v>
      </c>
      <c r="I37" s="40"/>
      <c r="J37" s="41"/>
      <c r="K37" s="42"/>
      <c r="L37" s="34">
        <f t="shared" si="13"/>
        <v>0</v>
      </c>
      <c r="M37" s="1"/>
      <c r="N37" s="41"/>
      <c r="O37" s="42"/>
      <c r="P37" s="34">
        <f t="shared" si="14"/>
        <v>0</v>
      </c>
      <c r="Q37" s="34">
        <f t="shared" si="15"/>
        <v>0</v>
      </c>
      <c r="R37" s="34"/>
      <c r="S37" s="42"/>
      <c r="T37" s="34">
        <f t="shared" si="16"/>
        <v>0</v>
      </c>
      <c r="U37" s="33">
        <f t="shared" si="17"/>
        <v>0</v>
      </c>
      <c r="V37" s="34">
        <f t="shared" si="19"/>
        <v>0</v>
      </c>
    </row>
    <row r="38" spans="1:22" x14ac:dyDescent="0.25">
      <c r="A38" s="15">
        <f>RANK(D38,D25:D40)</f>
        <v>11</v>
      </c>
      <c r="B38" s="16">
        <f>'TOTAL OVERALL'!B38</f>
        <v>0</v>
      </c>
      <c r="C38" s="23"/>
      <c r="D38" s="18">
        <f t="shared" si="18"/>
        <v>0</v>
      </c>
      <c r="E38" s="19" t="str">
        <f t="shared" si="10"/>
        <v xml:space="preserve"> </v>
      </c>
      <c r="F38" s="39">
        <f t="shared" si="11"/>
        <v>0</v>
      </c>
      <c r="G38" s="21"/>
      <c r="H38" s="40">
        <f t="shared" si="12"/>
        <v>0</v>
      </c>
      <c r="I38" s="40"/>
      <c r="J38" s="41"/>
      <c r="K38" s="42"/>
      <c r="L38" s="34">
        <f t="shared" si="13"/>
        <v>0</v>
      </c>
      <c r="M38" s="1"/>
      <c r="N38" s="41"/>
      <c r="O38" s="42"/>
      <c r="P38" s="34">
        <f t="shared" si="14"/>
        <v>0</v>
      </c>
      <c r="Q38" s="34">
        <f t="shared" si="15"/>
        <v>0</v>
      </c>
      <c r="R38" s="34"/>
      <c r="S38" s="42"/>
      <c r="T38" s="34">
        <f t="shared" si="16"/>
        <v>0</v>
      </c>
      <c r="U38" s="33">
        <f t="shared" si="17"/>
        <v>0</v>
      </c>
      <c r="V38" s="34">
        <f t="shared" si="19"/>
        <v>0</v>
      </c>
    </row>
    <row r="39" spans="1:22" x14ac:dyDescent="0.25">
      <c r="A39" s="15">
        <f>RANK(D39,D25:D40)</f>
        <v>11</v>
      </c>
      <c r="B39" s="16">
        <f>'TOTAL OVERALL'!B39</f>
        <v>0</v>
      </c>
      <c r="C39" s="23"/>
      <c r="D39" s="18">
        <f t="shared" si="18"/>
        <v>0</v>
      </c>
      <c r="E39" s="19" t="str">
        <f t="shared" si="10"/>
        <v xml:space="preserve"> </v>
      </c>
      <c r="F39" s="39">
        <f t="shared" si="11"/>
        <v>0</v>
      </c>
      <c r="G39" s="21"/>
      <c r="H39" s="40">
        <f t="shared" si="12"/>
        <v>0</v>
      </c>
      <c r="I39" s="40"/>
      <c r="J39" s="41"/>
      <c r="K39" s="42"/>
      <c r="L39" s="34">
        <f t="shared" si="13"/>
        <v>0</v>
      </c>
      <c r="M39" s="1"/>
      <c r="N39" s="41"/>
      <c r="O39" s="42"/>
      <c r="P39" s="34">
        <f t="shared" si="14"/>
        <v>0</v>
      </c>
      <c r="Q39" s="34">
        <f t="shared" si="15"/>
        <v>0</v>
      </c>
      <c r="R39" s="34"/>
      <c r="S39" s="42"/>
      <c r="T39" s="34">
        <f t="shared" si="16"/>
        <v>0</v>
      </c>
      <c r="U39" s="33">
        <f t="shared" si="17"/>
        <v>0</v>
      </c>
      <c r="V39" s="34">
        <f t="shared" si="19"/>
        <v>0</v>
      </c>
    </row>
    <row r="40" spans="1:22" x14ac:dyDescent="0.25">
      <c r="A40" s="15">
        <f>RANK(D40,D25:D40)</f>
        <v>11</v>
      </c>
      <c r="B40" s="16">
        <f>'TOTAL OVERALL'!B40</f>
        <v>0</v>
      </c>
      <c r="C40" s="23"/>
      <c r="D40" s="18">
        <f t="shared" si="18"/>
        <v>0</v>
      </c>
      <c r="E40" s="19" t="str">
        <f t="shared" si="10"/>
        <v xml:space="preserve"> </v>
      </c>
      <c r="F40" s="39">
        <f t="shared" si="11"/>
        <v>0</v>
      </c>
      <c r="G40" s="21"/>
      <c r="H40" s="40">
        <f t="shared" si="12"/>
        <v>0</v>
      </c>
      <c r="I40" s="40"/>
      <c r="J40" s="41"/>
      <c r="K40" s="42"/>
      <c r="L40" s="34">
        <f t="shared" si="13"/>
        <v>0</v>
      </c>
      <c r="M40" s="1"/>
      <c r="N40" s="41"/>
      <c r="O40" s="42"/>
      <c r="P40" s="34">
        <f t="shared" si="14"/>
        <v>0</v>
      </c>
      <c r="Q40" s="34">
        <f t="shared" si="15"/>
        <v>0</v>
      </c>
      <c r="R40" s="34"/>
      <c r="S40" s="42"/>
      <c r="T40" s="34">
        <f t="shared" si="16"/>
        <v>0</v>
      </c>
      <c r="U40" s="33"/>
      <c r="V40" s="34"/>
    </row>
    <row r="41" spans="1:22" ht="13.8" thickBot="1" x14ac:dyDescent="0.3">
      <c r="A41" s="1" t="s">
        <v>116</v>
      </c>
      <c r="B41" s="16"/>
      <c r="C41" s="4"/>
      <c r="D41" s="24"/>
      <c r="E41" s="43"/>
      <c r="F41" s="5"/>
      <c r="G41" s="5"/>
      <c r="H41" s="14"/>
      <c r="I41" s="14"/>
      <c r="J41" s="33"/>
      <c r="K41" s="34"/>
      <c r="L41" s="34"/>
      <c r="M41" s="1"/>
      <c r="N41" s="33"/>
      <c r="O41" s="34"/>
      <c r="P41" s="34"/>
      <c r="Q41" s="34"/>
      <c r="R41" s="34"/>
      <c r="S41" s="36" t="s">
        <v>9</v>
      </c>
      <c r="T41" s="34"/>
      <c r="U41" s="33"/>
      <c r="V41" s="1"/>
    </row>
    <row r="42" spans="1:22" ht="14.4" thickTop="1" thickBot="1" x14ac:dyDescent="0.3">
      <c r="A42" s="1" t="s">
        <v>1</v>
      </c>
      <c r="B42" s="25" t="s">
        <v>6</v>
      </c>
      <c r="C42" s="26"/>
      <c r="D42" s="27" t="s">
        <v>1</v>
      </c>
      <c r="E42" s="7"/>
      <c r="F42" s="37"/>
      <c r="G42" s="9"/>
      <c r="H42" s="14">
        <f>SMALL(T44:T51,(COUNTIF(T44:T51,0)+1))</f>
        <v>237.72499999999999</v>
      </c>
      <c r="I42" s="14"/>
      <c r="J42" s="35" t="s">
        <v>21</v>
      </c>
      <c r="K42" s="34"/>
      <c r="L42" s="34" t="s">
        <v>1</v>
      </c>
      <c r="M42" s="1"/>
      <c r="N42" s="35" t="s">
        <v>22</v>
      </c>
      <c r="O42" s="34"/>
      <c r="P42" s="34"/>
      <c r="Q42" s="34" t="s">
        <v>10</v>
      </c>
      <c r="R42" s="34"/>
      <c r="S42" s="36" t="s">
        <v>11</v>
      </c>
      <c r="T42" s="34" t="s">
        <v>12</v>
      </c>
      <c r="U42" s="33" t="s">
        <v>12</v>
      </c>
      <c r="V42" s="1"/>
    </row>
    <row r="43" spans="1:22" ht="14.4" thickTop="1" thickBot="1" x14ac:dyDescent="0.3">
      <c r="A43" s="1" t="s">
        <v>1</v>
      </c>
      <c r="B43" s="10"/>
      <c r="C43" s="10"/>
      <c r="D43" s="44" t="s">
        <v>3</v>
      </c>
      <c r="E43" s="45" t="s">
        <v>13</v>
      </c>
      <c r="F43" s="38" t="s">
        <v>14</v>
      </c>
      <c r="G43" s="12"/>
      <c r="H43" s="5" t="s">
        <v>15</v>
      </c>
      <c r="I43" s="5"/>
      <c r="J43" s="33" t="s">
        <v>16</v>
      </c>
      <c r="K43" s="34" t="s">
        <v>17</v>
      </c>
      <c r="L43" s="34" t="s">
        <v>18</v>
      </c>
      <c r="M43" s="1"/>
      <c r="N43" s="33" t="s">
        <v>16</v>
      </c>
      <c r="O43" s="34" t="s">
        <v>17</v>
      </c>
      <c r="P43" s="34" t="s">
        <v>18</v>
      </c>
      <c r="Q43" s="34" t="s">
        <v>18</v>
      </c>
      <c r="R43" s="34"/>
      <c r="S43" s="36" t="s">
        <v>19</v>
      </c>
      <c r="T43" s="34" t="s">
        <v>18</v>
      </c>
      <c r="U43" s="33" t="s">
        <v>20</v>
      </c>
      <c r="V43" s="1" t="s">
        <v>19</v>
      </c>
    </row>
    <row r="44" spans="1:22" ht="13.8" thickTop="1" x14ac:dyDescent="0.25">
      <c r="A44" s="15">
        <f>RANK(D44,D44:D51)</f>
        <v>5</v>
      </c>
      <c r="B44" s="16" t="s">
        <v>59</v>
      </c>
      <c r="C44" s="17"/>
      <c r="D44" s="18">
        <f>IF(H44=0,0,($H$42/H44)*100)</f>
        <v>75.74478253942965</v>
      </c>
      <c r="E44" s="19">
        <f t="shared" ref="E44:E51" si="20">IF(U44=0," ",U44)</f>
        <v>5</v>
      </c>
      <c r="F44" s="39">
        <f t="shared" ref="F44:F51" si="21">V44</f>
        <v>13.850000000000023</v>
      </c>
      <c r="G44" s="21"/>
      <c r="H44" s="40">
        <f t="shared" ref="H44:H51" si="22">(T44)</f>
        <v>313.85000000000002</v>
      </c>
      <c r="I44" s="40"/>
      <c r="J44" s="41">
        <v>4</v>
      </c>
      <c r="K44" s="42">
        <v>43.88</v>
      </c>
      <c r="L44" s="34">
        <f t="shared" ref="L44:L51" si="23">SUM(J44*60,K44)</f>
        <v>283.88</v>
      </c>
      <c r="M44" s="1"/>
      <c r="N44" s="41">
        <v>4</v>
      </c>
      <c r="O44" s="42">
        <v>43.82</v>
      </c>
      <c r="P44" s="34">
        <f t="shared" ref="P44:P51" si="24">SUM(N44*60,O44)</f>
        <v>283.82</v>
      </c>
      <c r="Q44" s="34">
        <f t="shared" ref="Q44:Q51" si="25">IF(P44=0,L44,SUM(L44,P44))</f>
        <v>567.70000000000005</v>
      </c>
      <c r="R44" s="34"/>
      <c r="S44" s="42">
        <v>30</v>
      </c>
      <c r="T44" s="34">
        <f t="shared" ref="T44:T51" si="26">IF(P44=0,SUM(Q44,S44),SUM(Q44/2,S44))</f>
        <v>313.85000000000002</v>
      </c>
      <c r="U44" s="33">
        <f t="shared" ref="U44:U51" si="27">QUOTIENT(T44,60)</f>
        <v>5</v>
      </c>
      <c r="V44" s="34">
        <f>SUM(T44-(U44*60))</f>
        <v>13.850000000000023</v>
      </c>
    </row>
    <row r="45" spans="1:22" x14ac:dyDescent="0.25">
      <c r="A45" s="15">
        <f>RANK(D45,D44:D51)</f>
        <v>8</v>
      </c>
      <c r="B45" s="16" t="s">
        <v>93</v>
      </c>
      <c r="C45" s="23"/>
      <c r="D45" s="18">
        <f t="shared" ref="D45:D51" si="28">IF(H45=0,0,($H$42/H45)*100)</f>
        <v>61.467356173238528</v>
      </c>
      <c r="E45" s="19">
        <f t="shared" si="20"/>
        <v>6</v>
      </c>
      <c r="F45" s="39">
        <f t="shared" si="21"/>
        <v>26.75</v>
      </c>
      <c r="G45" s="21"/>
      <c r="H45" s="40">
        <f t="shared" si="22"/>
        <v>386.75</v>
      </c>
      <c r="I45" s="40"/>
      <c r="J45" s="41">
        <v>6</v>
      </c>
      <c r="K45" s="42">
        <v>26.5</v>
      </c>
      <c r="L45" s="34">
        <f t="shared" si="23"/>
        <v>386.5</v>
      </c>
      <c r="M45" s="1"/>
      <c r="N45" s="41">
        <v>6</v>
      </c>
      <c r="O45" s="42">
        <v>27</v>
      </c>
      <c r="P45" s="34">
        <f t="shared" si="24"/>
        <v>387</v>
      </c>
      <c r="Q45" s="34">
        <f t="shared" si="25"/>
        <v>773.5</v>
      </c>
      <c r="R45" s="34"/>
      <c r="S45" s="42"/>
      <c r="T45" s="34">
        <f t="shared" si="26"/>
        <v>386.75</v>
      </c>
      <c r="U45" s="33">
        <f t="shared" si="27"/>
        <v>6</v>
      </c>
      <c r="V45" s="34">
        <f t="shared" ref="V45:V51" si="29">T45-(U45*60)</f>
        <v>26.75</v>
      </c>
    </row>
    <row r="46" spans="1:22" x14ac:dyDescent="0.25">
      <c r="A46" s="15">
        <f>RANK(D46,D44:D51)</f>
        <v>3</v>
      </c>
      <c r="B46" s="16" t="s">
        <v>60</v>
      </c>
      <c r="C46" s="23"/>
      <c r="D46" s="18">
        <f t="shared" si="28"/>
        <v>94.964646666400341</v>
      </c>
      <c r="E46" s="19">
        <f t="shared" si="20"/>
        <v>4</v>
      </c>
      <c r="F46" s="39">
        <f t="shared" si="21"/>
        <v>10.330000000000013</v>
      </c>
      <c r="G46" s="21"/>
      <c r="H46" s="40">
        <f t="shared" si="22"/>
        <v>250.33</v>
      </c>
      <c r="I46" s="40"/>
      <c r="J46" s="41">
        <v>4</v>
      </c>
      <c r="K46" s="42">
        <v>10.33</v>
      </c>
      <c r="L46" s="34">
        <f t="shared" si="23"/>
        <v>250.33</v>
      </c>
      <c r="M46" s="1"/>
      <c r="N46" s="41"/>
      <c r="O46" s="42"/>
      <c r="P46" s="34">
        <f t="shared" si="24"/>
        <v>0</v>
      </c>
      <c r="Q46" s="34">
        <f t="shared" si="25"/>
        <v>250.33</v>
      </c>
      <c r="R46" s="34"/>
      <c r="S46" s="42"/>
      <c r="T46" s="34">
        <f t="shared" si="26"/>
        <v>250.33</v>
      </c>
      <c r="U46" s="33">
        <f t="shared" si="27"/>
        <v>4</v>
      </c>
      <c r="V46" s="34">
        <f t="shared" si="29"/>
        <v>10.330000000000013</v>
      </c>
    </row>
    <row r="47" spans="1:22" x14ac:dyDescent="0.25">
      <c r="A47" s="15">
        <f>RANK(D47,D44:D51)</f>
        <v>2</v>
      </c>
      <c r="B47" s="16" t="s">
        <v>61</v>
      </c>
      <c r="C47" s="23"/>
      <c r="D47" s="18">
        <f t="shared" si="28"/>
        <v>95.533274393184371</v>
      </c>
      <c r="E47" s="19">
        <f t="shared" si="20"/>
        <v>4</v>
      </c>
      <c r="F47" s="39">
        <f t="shared" si="21"/>
        <v>8.8400000000000034</v>
      </c>
      <c r="G47" s="21"/>
      <c r="H47" s="40">
        <f t="shared" si="22"/>
        <v>248.84</v>
      </c>
      <c r="I47" s="40"/>
      <c r="J47" s="41">
        <v>4</v>
      </c>
      <c r="K47" s="42">
        <v>8.81</v>
      </c>
      <c r="L47" s="34">
        <f t="shared" si="23"/>
        <v>248.81</v>
      </c>
      <c r="M47" s="1"/>
      <c r="N47" s="41">
        <v>4</v>
      </c>
      <c r="O47" s="42">
        <v>8.8699999999999992</v>
      </c>
      <c r="P47" s="34">
        <f t="shared" si="24"/>
        <v>248.87</v>
      </c>
      <c r="Q47" s="34">
        <f t="shared" si="25"/>
        <v>497.68</v>
      </c>
      <c r="R47" s="34"/>
      <c r="S47" s="42"/>
      <c r="T47" s="34">
        <f t="shared" si="26"/>
        <v>248.84</v>
      </c>
      <c r="U47" s="33">
        <f t="shared" si="27"/>
        <v>4</v>
      </c>
      <c r="V47" s="34">
        <f t="shared" si="29"/>
        <v>8.8400000000000034</v>
      </c>
    </row>
    <row r="48" spans="1:22" x14ac:dyDescent="0.25">
      <c r="A48" s="15">
        <f>RANK(D48,D44:D51)</f>
        <v>6</v>
      </c>
      <c r="B48" s="16" t="s">
        <v>94</v>
      </c>
      <c r="C48" s="23"/>
      <c r="D48" s="18">
        <f t="shared" si="28"/>
        <v>68.90879313593345</v>
      </c>
      <c r="E48" s="19">
        <f t="shared" si="20"/>
        <v>5</v>
      </c>
      <c r="F48" s="39">
        <f t="shared" si="21"/>
        <v>44.985000000000014</v>
      </c>
      <c r="G48" s="21"/>
      <c r="H48" s="40">
        <f t="shared" si="22"/>
        <v>344.98500000000001</v>
      </c>
      <c r="I48" s="40"/>
      <c r="J48" s="41">
        <v>5</v>
      </c>
      <c r="K48" s="42">
        <v>44.88</v>
      </c>
      <c r="L48" s="34">
        <f t="shared" si="23"/>
        <v>344.88</v>
      </c>
      <c r="M48" s="1"/>
      <c r="N48" s="41">
        <v>5</v>
      </c>
      <c r="O48" s="42">
        <v>45.09</v>
      </c>
      <c r="P48" s="34">
        <f t="shared" si="24"/>
        <v>345.09000000000003</v>
      </c>
      <c r="Q48" s="34">
        <f t="shared" si="25"/>
        <v>689.97</v>
      </c>
      <c r="R48" s="34"/>
      <c r="S48" s="42"/>
      <c r="T48" s="34">
        <f t="shared" si="26"/>
        <v>344.98500000000001</v>
      </c>
      <c r="U48" s="33">
        <f t="shared" si="27"/>
        <v>5</v>
      </c>
      <c r="V48" s="34">
        <f t="shared" si="29"/>
        <v>44.985000000000014</v>
      </c>
    </row>
    <row r="49" spans="1:22" x14ac:dyDescent="0.25">
      <c r="A49" s="15">
        <f>RANK(D49,D44:D51)</f>
        <v>1</v>
      </c>
      <c r="B49" s="16" t="s">
        <v>95</v>
      </c>
      <c r="C49" s="23"/>
      <c r="D49" s="18">
        <f t="shared" si="28"/>
        <v>100</v>
      </c>
      <c r="E49" s="19">
        <f t="shared" si="20"/>
        <v>3</v>
      </c>
      <c r="F49" s="39">
        <f t="shared" si="21"/>
        <v>57.724999999999994</v>
      </c>
      <c r="G49" s="21"/>
      <c r="H49" s="40">
        <f t="shared" si="22"/>
        <v>237.72499999999999</v>
      </c>
      <c r="I49" s="40"/>
      <c r="J49" s="41">
        <v>3</v>
      </c>
      <c r="K49" s="42">
        <v>57.79</v>
      </c>
      <c r="L49" s="34">
        <f t="shared" si="23"/>
        <v>237.79</v>
      </c>
      <c r="M49" s="1"/>
      <c r="N49" s="41">
        <v>3</v>
      </c>
      <c r="O49" s="42">
        <v>57.66</v>
      </c>
      <c r="P49" s="34">
        <f t="shared" si="24"/>
        <v>237.66</v>
      </c>
      <c r="Q49" s="34">
        <f t="shared" si="25"/>
        <v>475.45</v>
      </c>
      <c r="R49" s="34"/>
      <c r="S49" s="42"/>
      <c r="T49" s="34">
        <f t="shared" si="26"/>
        <v>237.72499999999999</v>
      </c>
      <c r="U49" s="33">
        <f t="shared" si="27"/>
        <v>3</v>
      </c>
      <c r="V49" s="34">
        <f t="shared" si="29"/>
        <v>57.724999999999994</v>
      </c>
    </row>
    <row r="50" spans="1:22" x14ac:dyDescent="0.25">
      <c r="A50" s="15">
        <f>RANK(D50,D44:D51)</f>
        <v>7</v>
      </c>
      <c r="B50" s="16" t="s">
        <v>96</v>
      </c>
      <c r="C50" s="23"/>
      <c r="D50" s="18">
        <f t="shared" si="28"/>
        <v>68.001086987614059</v>
      </c>
      <c r="E50" s="19">
        <f t="shared" si="20"/>
        <v>5</v>
      </c>
      <c r="F50" s="39">
        <f t="shared" si="21"/>
        <v>49.590000000000032</v>
      </c>
      <c r="G50" s="21"/>
      <c r="H50" s="40">
        <f t="shared" si="22"/>
        <v>349.59000000000003</v>
      </c>
      <c r="I50" s="40"/>
      <c r="J50" s="41">
        <v>5</v>
      </c>
      <c r="K50" s="42">
        <v>49.59</v>
      </c>
      <c r="L50" s="34">
        <f t="shared" si="23"/>
        <v>349.59000000000003</v>
      </c>
      <c r="M50" s="1"/>
      <c r="N50" s="41"/>
      <c r="O50" s="42"/>
      <c r="P50" s="34">
        <f t="shared" si="24"/>
        <v>0</v>
      </c>
      <c r="Q50" s="34">
        <f t="shared" si="25"/>
        <v>349.59000000000003</v>
      </c>
      <c r="R50" s="34"/>
      <c r="S50" s="42"/>
      <c r="T50" s="34">
        <f t="shared" si="26"/>
        <v>349.59000000000003</v>
      </c>
      <c r="U50" s="33">
        <f t="shared" si="27"/>
        <v>5</v>
      </c>
      <c r="V50" s="34">
        <f t="shared" si="29"/>
        <v>49.590000000000032</v>
      </c>
    </row>
    <row r="51" spans="1:22" x14ac:dyDescent="0.25">
      <c r="A51" s="15">
        <f>RANK(D51,D44:D51)</f>
        <v>4</v>
      </c>
      <c r="B51" s="16" t="s">
        <v>92</v>
      </c>
      <c r="C51" s="23"/>
      <c r="D51" s="18">
        <f t="shared" si="28"/>
        <v>75.80879187461133</v>
      </c>
      <c r="E51" s="19">
        <f t="shared" si="20"/>
        <v>5</v>
      </c>
      <c r="F51" s="39">
        <f t="shared" si="21"/>
        <v>13.585000000000036</v>
      </c>
      <c r="G51" s="21"/>
      <c r="H51" s="40">
        <f t="shared" si="22"/>
        <v>313.58500000000004</v>
      </c>
      <c r="I51" s="40"/>
      <c r="J51" s="41">
        <v>5</v>
      </c>
      <c r="K51" s="42">
        <v>13.8</v>
      </c>
      <c r="L51" s="34">
        <f t="shared" si="23"/>
        <v>313.8</v>
      </c>
      <c r="M51" s="1"/>
      <c r="N51" s="41">
        <v>5</v>
      </c>
      <c r="O51" s="42">
        <v>13.37</v>
      </c>
      <c r="P51" s="34">
        <f t="shared" si="24"/>
        <v>313.37</v>
      </c>
      <c r="Q51" s="34">
        <f t="shared" si="25"/>
        <v>627.17000000000007</v>
      </c>
      <c r="R51" s="34"/>
      <c r="S51" s="42"/>
      <c r="T51" s="34">
        <f t="shared" si="26"/>
        <v>313.58500000000004</v>
      </c>
      <c r="U51" s="33">
        <f t="shared" si="27"/>
        <v>5</v>
      </c>
      <c r="V51" s="34">
        <f t="shared" si="29"/>
        <v>13.585000000000036</v>
      </c>
    </row>
    <row r="52" spans="1:22" x14ac:dyDescent="0.25">
      <c r="A52" s="15"/>
    </row>
    <row r="53" spans="1:22" x14ac:dyDescent="0.25">
      <c r="A53" s="15"/>
    </row>
    <row r="54" spans="1:22" x14ac:dyDescent="0.25">
      <c r="A54" s="15"/>
    </row>
    <row r="55" spans="1:22" x14ac:dyDescent="0.25">
      <c r="A55" s="15"/>
    </row>
    <row r="56" spans="1:22" x14ac:dyDescent="0.25">
      <c r="A56" s="15"/>
    </row>
    <row r="57" spans="1:22" x14ac:dyDescent="0.25">
      <c r="A57" s="15"/>
    </row>
    <row r="58" spans="1:22" x14ac:dyDescent="0.25">
      <c r="A58" s="15"/>
    </row>
    <row r="59" spans="1:22" x14ac:dyDescent="0.25">
      <c r="A59" s="15"/>
    </row>
    <row r="60" spans="1:22" x14ac:dyDescent="0.25">
      <c r="A60" s="15"/>
    </row>
    <row r="62" spans="1:22" x14ac:dyDescent="0.25">
      <c r="A62" s="15"/>
    </row>
  </sheetData>
  <pageMargins left="0.7" right="0.7" top="0.75" bottom="0.75" header="0.3" footer="0.3"/>
  <pageSetup scale="7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T51"/>
  <sheetViews>
    <sheetView tabSelected="1" workbookViewId="0">
      <selection activeCell="W45" sqref="W45"/>
    </sheetView>
  </sheetViews>
  <sheetFormatPr defaultColWidth="9" defaultRowHeight="13.2" x14ac:dyDescent="0.25"/>
  <cols>
    <col min="1" max="1" width="7.5546875" style="1" customWidth="1"/>
    <col min="2" max="2" width="16.6640625" style="1" customWidth="1"/>
    <col min="3" max="3" width="8.33203125" style="1" customWidth="1"/>
    <col min="4" max="6" width="6.6640625" style="1" customWidth="1"/>
    <col min="7" max="7" width="6.5546875" style="1" customWidth="1"/>
    <col min="8" max="8" width="6.6640625" style="1" customWidth="1"/>
    <col min="9" max="9" width="6.88671875" style="1" customWidth="1"/>
    <col min="10" max="10" width="6.44140625" style="1" customWidth="1"/>
    <col min="11" max="18" width="6.6640625" style="1" customWidth="1"/>
    <col min="19" max="16384" width="9" style="1"/>
  </cols>
  <sheetData>
    <row r="1" spans="1:20" ht="15.6" x14ac:dyDescent="0.3">
      <c r="B1" s="47"/>
      <c r="C1" s="31"/>
      <c r="D1" s="31"/>
      <c r="E1" s="31"/>
      <c r="F1" s="31"/>
      <c r="G1" s="31"/>
      <c r="H1" s="31"/>
    </row>
    <row r="2" spans="1:20" ht="15.6" x14ac:dyDescent="0.3">
      <c r="B2" s="47" t="s">
        <v>107</v>
      </c>
      <c r="C2" s="31"/>
      <c r="D2" s="31"/>
      <c r="E2" s="31"/>
      <c r="F2" s="31"/>
      <c r="G2" s="31"/>
      <c r="H2" s="31"/>
    </row>
    <row r="3" spans="1:20" x14ac:dyDescent="0.25">
      <c r="B3" s="63">
        <v>43581</v>
      </c>
      <c r="C3" s="63"/>
      <c r="D3" s="31"/>
      <c r="E3" s="31"/>
      <c r="F3" s="31"/>
      <c r="G3" s="31"/>
      <c r="H3" s="31"/>
    </row>
    <row r="4" spans="1:20" x14ac:dyDescent="0.25">
      <c r="A4" s="48" t="s">
        <v>12</v>
      </c>
      <c r="B4" s="49" t="s">
        <v>35</v>
      </c>
      <c r="C4" s="49" t="s">
        <v>9</v>
      </c>
      <c r="D4" s="49" t="s">
        <v>98</v>
      </c>
      <c r="E4" s="50" t="s">
        <v>99</v>
      </c>
      <c r="F4" s="49" t="s">
        <v>36</v>
      </c>
      <c r="G4" s="49" t="s">
        <v>38</v>
      </c>
      <c r="H4" s="49" t="s">
        <v>37</v>
      </c>
      <c r="I4" s="49" t="s">
        <v>101</v>
      </c>
      <c r="J4" s="49" t="s">
        <v>39</v>
      </c>
      <c r="K4" s="49" t="s">
        <v>40</v>
      </c>
      <c r="L4" s="49" t="s">
        <v>41</v>
      </c>
      <c r="M4" s="49" t="s">
        <v>42</v>
      </c>
      <c r="N4" s="49" t="s">
        <v>43</v>
      </c>
      <c r="O4" s="49" t="s">
        <v>44</v>
      </c>
      <c r="P4" s="49" t="s">
        <v>45</v>
      </c>
      <c r="Q4" s="49" t="s">
        <v>46</v>
      </c>
      <c r="R4" s="55" t="s">
        <v>29</v>
      </c>
      <c r="S4" s="56" t="s">
        <v>47</v>
      </c>
      <c r="T4" s="61" t="s">
        <v>104</v>
      </c>
    </row>
    <row r="5" spans="1:20" x14ac:dyDescent="0.25">
      <c r="A5" s="51" t="s">
        <v>2</v>
      </c>
      <c r="B5" s="51" t="s">
        <v>48</v>
      </c>
      <c r="C5" s="10" t="s">
        <v>3</v>
      </c>
      <c r="D5" s="10" t="s">
        <v>53</v>
      </c>
      <c r="E5" s="52" t="s">
        <v>100</v>
      </c>
      <c r="F5" s="10" t="s">
        <v>49</v>
      </c>
      <c r="G5" s="10" t="s">
        <v>36</v>
      </c>
      <c r="H5" s="10" t="s">
        <v>50</v>
      </c>
      <c r="I5" s="10" t="s">
        <v>102</v>
      </c>
      <c r="J5" s="10"/>
      <c r="K5" s="10" t="s">
        <v>51</v>
      </c>
      <c r="L5" s="10" t="s">
        <v>52</v>
      </c>
      <c r="M5" s="10" t="s">
        <v>53</v>
      </c>
      <c r="N5" s="10" t="s">
        <v>54</v>
      </c>
      <c r="O5" s="10" t="s">
        <v>55</v>
      </c>
      <c r="P5" s="10" t="s">
        <v>56</v>
      </c>
      <c r="Q5" s="10" t="s">
        <v>57</v>
      </c>
      <c r="R5" s="57"/>
      <c r="S5" s="58" t="s">
        <v>58</v>
      </c>
      <c r="T5" s="58" t="s">
        <v>105</v>
      </c>
    </row>
    <row r="6" spans="1:20" x14ac:dyDescent="0.25">
      <c r="A6" s="15">
        <f>RANK(C6,C6:C21)</f>
        <v>4</v>
      </c>
      <c r="B6" s="16" t="str">
        <f ca="1">'TOTAL OVERALL'!B6</f>
        <v>Alfred 1</v>
      </c>
      <c r="C6" s="54">
        <f>SUM(D6:T6)</f>
        <v>1225.3399126093873</v>
      </c>
      <c r="D6" s="54">
        <f>VALUE('Stock Saw'!D6)</f>
        <v>86.757679180887365</v>
      </c>
      <c r="E6" s="54">
        <f>VALUE('Fly Casting'!D6)</f>
        <v>33.333333333333329</v>
      </c>
      <c r="F6" s="18">
        <f>VALUE('Pole Climb'!D6)</f>
        <v>80.136112292641442</v>
      </c>
      <c r="G6" s="54">
        <f>VALUE('Obstacle Pole'!D6)</f>
        <v>96.2366284314989</v>
      </c>
      <c r="H6" s="54">
        <f>VALUE('Single Buck'!D6)</f>
        <v>85.122863247863251</v>
      </c>
      <c r="I6" s="54">
        <f>VALUE('Scoot Load'!D6)</f>
        <v>96.165119687347342</v>
      </c>
      <c r="J6" s="54">
        <f>VALUE(Birling!D6)</f>
        <v>4.4833333333333325</v>
      </c>
      <c r="K6" s="54">
        <f>VALUE('Log Roll'!D6)</f>
        <v>90.187977690559805</v>
      </c>
      <c r="L6" s="54">
        <f>VALUE('Crosscut Hell'!D6)</f>
        <v>84.92294877134529</v>
      </c>
      <c r="M6" s="54">
        <f>VALUE('Bow Saw'!D6)</f>
        <v>29.832843754371236</v>
      </c>
      <c r="N6" s="54">
        <f>VALUE('Crosscut Saw'!D6)</f>
        <v>75.629043853342921</v>
      </c>
      <c r="O6" s="54">
        <f>VALUE('Pulp Toss'!D6)</f>
        <v>97.757847533632287</v>
      </c>
      <c r="P6" s="54">
        <f>VALUE('Pack Board'!D6)</f>
        <v>68.36405092152765</v>
      </c>
      <c r="Q6" s="54">
        <f>VALUE(Underhand!D6)</f>
        <v>96.625222024866787</v>
      </c>
      <c r="R6" s="54">
        <f>VALUE(Split!D6)</f>
        <v>54.42331472878579</v>
      </c>
      <c r="S6" s="54">
        <f>VALUE('Standing Block'!D6)</f>
        <v>63.809858330406279</v>
      </c>
      <c r="T6" s="54">
        <f>VALUE('Canoe Relay'!D6)</f>
        <v>81.551735493644216</v>
      </c>
    </row>
    <row r="7" spans="1:20" x14ac:dyDescent="0.25">
      <c r="A7" s="15">
        <f>RANK(C7,C6:C21)</f>
        <v>7</v>
      </c>
      <c r="B7" s="16" t="s">
        <v>73</v>
      </c>
      <c r="C7" s="54">
        <f t="shared" ref="C7:C22" si="0">SUM(D7:T7)</f>
        <v>987.25066719927656</v>
      </c>
      <c r="D7" s="54">
        <f>VALUE('Stock Saw'!D7)</f>
        <v>49.619363654108923</v>
      </c>
      <c r="E7" s="54">
        <f>VALUE('Fly Casting'!D7)</f>
        <v>11.111111111111111</v>
      </c>
      <c r="F7" s="18">
        <f>VALUE('Pole Climb'!D7)</f>
        <v>63.391655450874829</v>
      </c>
      <c r="G7" s="54">
        <f>VALUE('Obstacle Pole'!D7)</f>
        <v>53.062819783968166</v>
      </c>
      <c r="H7" s="54">
        <f>VALUE('Single Buck'!D7)</f>
        <v>80.826781638346432</v>
      </c>
      <c r="I7" s="54">
        <f>VALUE('Scoot Load'!D7)</f>
        <v>80.22251202216971</v>
      </c>
      <c r="J7" s="54">
        <f>VALUE(Birling!D7)</f>
        <v>20.525000000000002</v>
      </c>
      <c r="K7" s="54">
        <f>VALUE('Log Roll'!D7)</f>
        <v>69.783425237752738</v>
      </c>
      <c r="L7" s="54">
        <f>VALUE('Crosscut Hell'!D7)</f>
        <v>38.941940412528645</v>
      </c>
      <c r="M7" s="54">
        <f>VALUE('Bow Saw'!D7)</f>
        <v>61.316754114856607</v>
      </c>
      <c r="N7" s="54">
        <f>VALUE('Crosscut Saw'!D7)</f>
        <v>57.781032588795313</v>
      </c>
      <c r="O7" s="54">
        <f>VALUE('Pulp Toss'!D7)</f>
        <v>73.277310924369743</v>
      </c>
      <c r="P7" s="54">
        <f>VALUE('Pack Board'!D7)</f>
        <v>80.316981974440552</v>
      </c>
      <c r="Q7" s="54">
        <f>VALUE(Underhand!D7)</f>
        <v>70.845799162296288</v>
      </c>
      <c r="R7" s="54">
        <f>VALUE(Split!D7)</f>
        <v>62.505757715338547</v>
      </c>
      <c r="S7" s="54">
        <f>VALUE('Standing Block'!D7)</f>
        <v>38.801082158621675</v>
      </c>
      <c r="T7" s="54">
        <f>VALUE('Canoe Relay'!D7)</f>
        <v>74.921339249697468</v>
      </c>
    </row>
    <row r="8" spans="1:20" x14ac:dyDescent="0.25">
      <c r="A8" s="15">
        <f>RANK(C8,C6:C21)</f>
        <v>3</v>
      </c>
      <c r="B8" s="16" t="s">
        <v>74</v>
      </c>
      <c r="C8" s="54">
        <f t="shared" si="0"/>
        <v>1274.6826008662708</v>
      </c>
      <c r="D8" s="54">
        <f>VALUE('Stock Saw'!D8)</f>
        <v>51.157174481787081</v>
      </c>
      <c r="E8" s="54">
        <f>VALUE('Fly Casting'!D8)</f>
        <v>33.333333333333329</v>
      </c>
      <c r="F8" s="18">
        <f>VALUE('Pole Climb'!D8)</f>
        <v>95.199595755432043</v>
      </c>
      <c r="G8" s="54">
        <f>VALUE('Obstacle Pole'!D8)</f>
        <v>100</v>
      </c>
      <c r="H8" s="54">
        <f>VALUE('Single Buck'!D8)</f>
        <v>83.47302252488214</v>
      </c>
      <c r="I8" s="54">
        <f>VALUE('Scoot Load'!D8)</f>
        <v>100</v>
      </c>
      <c r="J8" s="54">
        <f>VALUE(Birling!D8)</f>
        <v>5.5166666666666666</v>
      </c>
      <c r="K8" s="54">
        <f>VALUE('Log Roll'!D8)</f>
        <v>70.59584444983426</v>
      </c>
      <c r="L8" s="54">
        <f>VALUE('Crosscut Hell'!D8)</f>
        <v>81.364724660814034</v>
      </c>
      <c r="M8" s="54">
        <f>VALUE('Bow Saw'!D8)</f>
        <v>80.564736991217302</v>
      </c>
      <c r="N8" s="54">
        <f>VALUE('Crosscut Saw'!D8)</f>
        <v>100</v>
      </c>
      <c r="O8" s="54">
        <f>VALUE('Pulp Toss'!D8)</f>
        <v>98.642533936651589</v>
      </c>
      <c r="P8" s="54">
        <f>VALUE('Pack Board'!D8)</f>
        <v>66.053193198246802</v>
      </c>
      <c r="Q8" s="54">
        <f>VALUE(Underhand!D8)</f>
        <v>93.779993477146718</v>
      </c>
      <c r="R8" s="54">
        <f>VALUE(Split!D8)</f>
        <v>54.761904761904759</v>
      </c>
      <c r="S8" s="54">
        <f>VALUE('Standing Block'!D8)</f>
        <v>71.316409316932734</v>
      </c>
      <c r="T8" s="54">
        <f>VALUE('Canoe Relay'!D8)</f>
        <v>88.923467311421263</v>
      </c>
    </row>
    <row r="9" spans="1:20" x14ac:dyDescent="0.25">
      <c r="A9" s="15">
        <f>RANK(C9,C6:C21)</f>
        <v>9</v>
      </c>
      <c r="B9" s="16" t="s">
        <v>75</v>
      </c>
      <c r="C9" s="54">
        <f t="shared" si="0"/>
        <v>913.66178170983494</v>
      </c>
      <c r="D9" s="54">
        <f>VALUE('Stock Saw'!D9)</f>
        <v>85.073627844712192</v>
      </c>
      <c r="E9" s="54">
        <f>VALUE('Fly Casting'!D9)</f>
        <v>11.111111111111111</v>
      </c>
      <c r="F9" s="18">
        <f>VALUE('Pole Climb'!D9)</f>
        <v>63.6056718433491</v>
      </c>
      <c r="G9" s="54">
        <f>VALUE('Obstacle Pole'!D9)</f>
        <v>24.453104532355251</v>
      </c>
      <c r="H9" s="54">
        <f>VALUE('Single Buck'!D9)</f>
        <v>72.169384057971016</v>
      </c>
      <c r="I9" s="54">
        <f>VALUE('Scoot Load'!D9)</f>
        <v>18.688705129544012</v>
      </c>
      <c r="J9" s="54">
        <f>VALUE(Birling!D9)</f>
        <v>94.858333333333334</v>
      </c>
      <c r="K9" s="54">
        <f>VALUE('Log Roll'!D9)</f>
        <v>67.821359223300973</v>
      </c>
      <c r="L9" s="54">
        <f>VALUE('Crosscut Hell'!D9)</f>
        <v>68.262470706394367</v>
      </c>
      <c r="M9" s="54">
        <f>VALUE('Bow Saw'!D9)</f>
        <v>46.338946224877787</v>
      </c>
      <c r="N9" s="54">
        <f>VALUE('Crosscut Saw'!D9)</f>
        <v>54.390348987505391</v>
      </c>
      <c r="O9" s="54">
        <f>VALUE('Pulp Toss'!D9)</f>
        <v>70.322580645161295</v>
      </c>
      <c r="P9" s="54">
        <f>VALUE('Pack Board'!D9)</f>
        <v>41.224828850505574</v>
      </c>
      <c r="Q9" s="54">
        <f>VALUE(Underhand!D9)</f>
        <v>33.201372393771443</v>
      </c>
      <c r="R9" s="54">
        <f>VALUE(Split!D9)</f>
        <v>52.098797030970047</v>
      </c>
      <c r="S9" s="54">
        <f>VALUE('Standing Block'!D9)</f>
        <v>31.020547555353179</v>
      </c>
      <c r="T9" s="54">
        <f>VALUE('Canoe Relay'!D9)</f>
        <v>79.020592239618793</v>
      </c>
    </row>
    <row r="10" spans="1:20" x14ac:dyDescent="0.25">
      <c r="A10" s="15">
        <f>RANK(C10,C6:C21)</f>
        <v>8</v>
      </c>
      <c r="B10" s="16" t="s">
        <v>76</v>
      </c>
      <c r="C10" s="54">
        <f t="shared" si="0"/>
        <v>973.8148820357851</v>
      </c>
      <c r="D10" s="54">
        <f>VALUE('Stock Saw'!D10)</f>
        <v>88.172043010752702</v>
      </c>
      <c r="E10" s="54">
        <f>VALUE('Fly Casting'!D10)</f>
        <v>11.111111111111111</v>
      </c>
      <c r="F10" s="18">
        <f>VALUE('Pole Climb'!D10)</f>
        <v>64.27840327533265</v>
      </c>
      <c r="G10" s="54">
        <f>VALUE('Obstacle Pole'!D10)</f>
        <v>29.411533007720188</v>
      </c>
      <c r="H10" s="54">
        <f>VALUE('Single Buck'!D10)</f>
        <v>54.910406616126814</v>
      </c>
      <c r="I10" s="54">
        <f>VALUE('Scoot Load'!D10)</f>
        <v>37.839760101495521</v>
      </c>
      <c r="J10" s="54">
        <f>VALUE(Birling!D10)</f>
        <v>3.2583333333333333</v>
      </c>
      <c r="K10" s="54">
        <f>VALUE('Log Roll'!D10)</f>
        <v>65.207975505936815</v>
      </c>
      <c r="L10" s="54">
        <f>VALUE('Crosscut Hell'!D10)</f>
        <v>71.34359692092373</v>
      </c>
      <c r="M10" s="54">
        <f>VALUE('Bow Saw'!D10)</f>
        <v>47.98897451763515</v>
      </c>
      <c r="N10" s="54">
        <f>VALUE('Crosscut Saw'!D10)</f>
        <v>47.745839636913772</v>
      </c>
      <c r="O10" s="54">
        <f>VALUE('Pulp Toss'!D10)</f>
        <v>66.871165644171782</v>
      </c>
      <c r="P10" s="54">
        <f>VALUE('Pack Board'!D10)</f>
        <v>84.614027867599518</v>
      </c>
      <c r="Q10" s="54">
        <f>VALUE(Underhand!D10)</f>
        <v>72.249542338203085</v>
      </c>
      <c r="R10" s="54">
        <f>VALUE(Split!D10)</f>
        <v>52.649616864431437</v>
      </c>
      <c r="S10" s="54">
        <f>VALUE('Standing Block'!D10)</f>
        <v>100</v>
      </c>
      <c r="T10" s="54">
        <f>VALUE('Canoe Relay'!D10)</f>
        <v>76.162552284097444</v>
      </c>
    </row>
    <row r="11" spans="1:20" x14ac:dyDescent="0.25">
      <c r="A11" s="15">
        <f>RANK(C11,C6:C21)</f>
        <v>1</v>
      </c>
      <c r="B11" s="16" t="s">
        <v>77</v>
      </c>
      <c r="C11" s="54">
        <f t="shared" si="0"/>
        <v>1388.2434657923745</v>
      </c>
      <c r="D11" s="54">
        <f>VALUE('Stock Saw'!D11)</f>
        <v>100</v>
      </c>
      <c r="E11" s="54">
        <f>VALUE('Fly Casting'!D11)</f>
        <v>33.333333333333329</v>
      </c>
      <c r="F11" s="18">
        <f>VALUE('Pole Climb'!D11)</f>
        <v>100</v>
      </c>
      <c r="G11" s="54">
        <f>VALUE('Obstacle Pole'!D11)</f>
        <v>29.902687117055788</v>
      </c>
      <c r="H11" s="54">
        <f>VALUE('Single Buck'!D11)</f>
        <v>67.693288020390824</v>
      </c>
      <c r="I11" s="54">
        <f>VALUE('Scoot Load'!D11)</f>
        <v>84.710388157328524</v>
      </c>
      <c r="J11" s="54">
        <f>VALUE(Birling!D11)</f>
        <v>100</v>
      </c>
      <c r="K11" s="54">
        <f>VALUE('Log Roll'!D11)</f>
        <v>59.163899993224469</v>
      </c>
      <c r="L11" s="54">
        <f>VALUE('Crosscut Hell'!D11)</f>
        <v>89.273204903677765</v>
      </c>
      <c r="M11" s="54">
        <f>VALUE('Bow Saw'!D11)</f>
        <v>100</v>
      </c>
      <c r="N11" s="54">
        <f>VALUE('Crosscut Saw'!D11)</f>
        <v>74.57466918714556</v>
      </c>
      <c r="O11" s="54">
        <f>VALUE('Pulp Toss'!D11)</f>
        <v>100</v>
      </c>
      <c r="P11" s="54">
        <f>VALUE('Pack Board'!D11)</f>
        <v>100</v>
      </c>
      <c r="Q11" s="54">
        <f>VALUE(Underhand!D11)</f>
        <v>100</v>
      </c>
      <c r="R11" s="54">
        <f>VALUE(Split!D11)</f>
        <v>77.454337899543361</v>
      </c>
      <c r="S11" s="54">
        <f>VALUE('Standing Block'!D11)</f>
        <v>72.137657180675049</v>
      </c>
      <c r="T11" s="54">
        <f>VALUE('Canoe Relay'!D11)</f>
        <v>100</v>
      </c>
    </row>
    <row r="12" spans="1:20" x14ac:dyDescent="0.25">
      <c r="A12" s="15">
        <f>RANK(C12,C6:C21)</f>
        <v>10</v>
      </c>
      <c r="B12" s="16" t="s">
        <v>78</v>
      </c>
      <c r="C12" s="54">
        <f t="shared" si="0"/>
        <v>897.67285669734508</v>
      </c>
      <c r="D12" s="54">
        <f>VALUE('Stock Saw'!D12)</f>
        <v>79.886863607793842</v>
      </c>
      <c r="E12" s="54">
        <f>VALUE('Fly Casting'!D12)</f>
        <v>33.333333333333329</v>
      </c>
      <c r="F12" s="18">
        <f>VALUE('Pole Climb'!D12)</f>
        <v>36.426914153132252</v>
      </c>
      <c r="G12" s="54">
        <f>VALUE('Obstacle Pole'!D12)</f>
        <v>38.947423325683289</v>
      </c>
      <c r="H12" s="54">
        <f>VALUE('Single Buck'!D12)</f>
        <v>54.460013670539986</v>
      </c>
      <c r="I12" s="54">
        <f>VALUE('Scoot Load'!D12)</f>
        <v>18.629102471893098</v>
      </c>
      <c r="J12" s="54">
        <f>VALUE(Birling!D12)</f>
        <v>5.3416666666666668</v>
      </c>
      <c r="K12" s="54">
        <f>VALUE('Log Roll'!D12)</f>
        <v>75.516734411484904</v>
      </c>
      <c r="L12" s="54">
        <f>VALUE('Crosscut Hell'!D12)</f>
        <v>70.092815400481271</v>
      </c>
      <c r="M12" s="54">
        <f>VALUE('Bow Saw'!D12)</f>
        <v>54.932388924661943</v>
      </c>
      <c r="N12" s="54">
        <f>VALUE('Crosscut Saw'!D12)</f>
        <v>52.873178086781714</v>
      </c>
      <c r="O12" s="54">
        <f>VALUE('Pulp Toss'!D12)</f>
        <v>48.444444444444443</v>
      </c>
      <c r="P12" s="54">
        <f>VALUE('Pack Board'!D12)</f>
        <v>78.022335465683625</v>
      </c>
      <c r="Q12" s="54">
        <f>VALUE(Underhand!D12)</f>
        <v>44.316255311653713</v>
      </c>
      <c r="R12" s="54">
        <f>VALUE(Split!D12)</f>
        <v>82.617960426179593</v>
      </c>
      <c r="S12" s="54">
        <f>VALUE('Standing Block'!D12)</f>
        <v>34.141452107999747</v>
      </c>
      <c r="T12" s="54">
        <f>VALUE('Canoe Relay'!D12)</f>
        <v>89.689974888931829</v>
      </c>
    </row>
    <row r="13" spans="1:20" x14ac:dyDescent="0.25">
      <c r="A13" s="15">
        <f>RANK(C13,C6:C21)</f>
        <v>15</v>
      </c>
      <c r="B13" s="16" t="s">
        <v>79</v>
      </c>
      <c r="C13" s="54">
        <f t="shared" si="0"/>
        <v>622.49402329125962</v>
      </c>
      <c r="D13" s="54">
        <f>VALUE('Stock Saw'!D13)</f>
        <v>58.356290174471994</v>
      </c>
      <c r="E13" s="54">
        <f>VALUE('Fly Casting'!D13)</f>
        <v>11.111111111111111</v>
      </c>
      <c r="F13" s="18">
        <f>VALUE('Pole Climb'!D13)</f>
        <v>18.5780495020215</v>
      </c>
      <c r="G13" s="54">
        <f>VALUE('Obstacle Pole'!D13)</f>
        <v>14.538834478864462</v>
      </c>
      <c r="H13" s="54">
        <f>VALUE('Single Buck'!D13)</f>
        <v>38.639670223084387</v>
      </c>
      <c r="I13" s="54">
        <f>VALUE('Scoot Load'!D13)</f>
        <v>42.333333333333343</v>
      </c>
      <c r="J13" s="54">
        <f>VALUE(Birling!D13)</f>
        <v>2.3083333333333336</v>
      </c>
      <c r="K13" s="54">
        <f>VALUE('Log Roll'!D13)</f>
        <v>59.657033545125358</v>
      </c>
      <c r="L13" s="54">
        <f>VALUE('Crosscut Hell'!D13)</f>
        <v>48.97910160941629</v>
      </c>
      <c r="M13" s="54">
        <f>VALUE('Bow Saw'!D13)</f>
        <v>31.010541621228644</v>
      </c>
      <c r="N13" s="54">
        <f>VALUE('Crosscut Saw'!D13)</f>
        <v>46.572714528148751</v>
      </c>
      <c r="O13" s="54">
        <f>VALUE('Pulp Toss'!D13)</f>
        <v>35.048231511254016</v>
      </c>
      <c r="P13" s="54">
        <f>VALUE('Pack Board'!D13)</f>
        <v>65.903471013829119</v>
      </c>
      <c r="Q13" s="54">
        <f>VALUE(Underhand!D13)</f>
        <v>27.466874087416933</v>
      </c>
      <c r="R13" s="54">
        <f>VALUE(Split!D13)</f>
        <v>48.555326952321309</v>
      </c>
      <c r="S13" s="54">
        <f>VALUE('Standing Block'!D13)</f>
        <v>22.122097743140117</v>
      </c>
      <c r="T13" s="54">
        <f>VALUE('Canoe Relay'!D13)</f>
        <v>51.313008523158956</v>
      </c>
    </row>
    <row r="14" spans="1:20" x14ac:dyDescent="0.25">
      <c r="A14" s="15">
        <f>RANK(C14,C6:C21)</f>
        <v>12</v>
      </c>
      <c r="B14" s="16" t="s">
        <v>80</v>
      </c>
      <c r="C14" s="54">
        <f t="shared" si="0"/>
        <v>784.02686463988925</v>
      </c>
      <c r="D14" s="54">
        <f>VALUE('Stock Saw'!D14)</f>
        <v>54.666666666666671</v>
      </c>
      <c r="E14" s="54">
        <f>VALUE('Fly Casting'!D14)</f>
        <v>11.111111111111111</v>
      </c>
      <c r="F14" s="18">
        <f>VALUE('Pole Climb'!D14)</f>
        <v>47.768762677484787</v>
      </c>
      <c r="G14" s="54">
        <f>VALUE('Obstacle Pole'!D14)</f>
        <v>43.057317495098602</v>
      </c>
      <c r="H14" s="54">
        <f>VALUE('Single Buck'!D14)</f>
        <v>100</v>
      </c>
      <c r="I14" s="54">
        <f>VALUE('Scoot Load'!D14)</f>
        <v>45.957556089930669</v>
      </c>
      <c r="J14" s="54">
        <f>VALUE(Birling!D14)</f>
        <v>18.916666666666664</v>
      </c>
      <c r="K14" s="54">
        <f>VALUE('Log Roll'!D14)</f>
        <v>44.150065729598545</v>
      </c>
      <c r="L14" s="54">
        <f>VALUE('Crosscut Hell'!D14)</f>
        <v>47.953904045155227</v>
      </c>
      <c r="M14" s="54">
        <f>VALUE('Bow Saw'!D14)</f>
        <v>26.732890448734022</v>
      </c>
      <c r="N14" s="54">
        <f>VALUE('Crosscut Saw'!D14)</f>
        <v>44.072056975282784</v>
      </c>
      <c r="O14" s="54">
        <f>VALUE('Pulp Toss'!D14)</f>
        <v>58.760107816711596</v>
      </c>
      <c r="P14" s="54">
        <f>VALUE('Pack Board'!D14)</f>
        <v>63.783017195532722</v>
      </c>
      <c r="Q14" s="54">
        <f>VALUE(Underhand!D14)</f>
        <v>45.114871679928278</v>
      </c>
      <c r="R14" s="54">
        <f>VALUE(Split!D14)</f>
        <v>31.227706823150381</v>
      </c>
      <c r="S14" s="54">
        <f>VALUE('Standing Block'!D14)</f>
        <v>42.133745651333591</v>
      </c>
      <c r="T14" s="54">
        <f>VALUE('Canoe Relay'!D14)</f>
        <v>58.620417567503594</v>
      </c>
    </row>
    <row r="15" spans="1:20" x14ac:dyDescent="0.25">
      <c r="A15" s="15">
        <f>RANK(C15,C6:C21)</f>
        <v>6</v>
      </c>
      <c r="B15" s="16" t="s">
        <v>81</v>
      </c>
      <c r="C15" s="54">
        <f t="shared" si="0"/>
        <v>1027.7689875448059</v>
      </c>
      <c r="D15" s="54">
        <f>VALUE('Stock Saw'!D15)</f>
        <v>69.264305177111723</v>
      </c>
      <c r="E15" s="54">
        <f>VALUE('Fly Casting'!D15)</f>
        <v>11.111111111111111</v>
      </c>
      <c r="F15" s="18">
        <f>VALUE('Pole Climb'!D15)</f>
        <v>49.841269841269849</v>
      </c>
      <c r="G15" s="54">
        <f>VALUE('Obstacle Pole'!D15)</f>
        <v>56.465517241379303</v>
      </c>
      <c r="H15" s="54">
        <f>VALUE('Single Buck'!D15)</f>
        <v>47.054481027609633</v>
      </c>
      <c r="I15" s="54">
        <f>VALUE('Scoot Load'!D15)</f>
        <v>62.393026941362926</v>
      </c>
      <c r="J15" s="54">
        <f>VALUE(Birling!D15)</f>
        <v>13.016666666666667</v>
      </c>
      <c r="K15" s="54">
        <f>VALUE('Log Roll'!D15)</f>
        <v>100</v>
      </c>
      <c r="L15" s="54">
        <f>VALUE('Crosscut Hell'!D15)</f>
        <v>100</v>
      </c>
      <c r="M15" s="54">
        <f>VALUE('Bow Saw'!D15)</f>
        <v>60.948774737443742</v>
      </c>
      <c r="N15" s="54">
        <f>VALUE('Crosscut Saw'!D15)</f>
        <v>79.586432984491239</v>
      </c>
      <c r="O15" s="54">
        <f>VALUE('Pulp Toss'!D15)</f>
        <v>68.55345911949685</v>
      </c>
      <c r="P15" s="54">
        <f>VALUE('Pack Board'!D15)</f>
        <v>82.230602216889508</v>
      </c>
      <c r="Q15" s="54">
        <f>VALUE(Underhand!D15)</f>
        <v>61.487704292042153</v>
      </c>
      <c r="R15" s="54">
        <f>VALUE(Split!D15)</f>
        <v>41.202368301199328</v>
      </c>
      <c r="S15" s="54">
        <f>VALUE('Standing Block'!D15)</f>
        <v>50.659973972857401</v>
      </c>
      <c r="T15" s="54">
        <f>VALUE('Canoe Relay'!D15)</f>
        <v>73.953293913874461</v>
      </c>
    </row>
    <row r="16" spans="1:20" x14ac:dyDescent="0.25">
      <c r="A16" s="15">
        <f>RANK(C16,C6:C21)</f>
        <v>5</v>
      </c>
      <c r="B16" s="16" t="s">
        <v>82</v>
      </c>
      <c r="C16" s="54">
        <f t="shared" si="0"/>
        <v>1122.4691728183968</v>
      </c>
      <c r="D16" s="54">
        <f>VALUE('Stock Saw'!D16)</f>
        <v>79.962252280591386</v>
      </c>
      <c r="E16" s="54">
        <f>VALUE('Fly Casting'!D16)</f>
        <v>33.333333333333329</v>
      </c>
      <c r="F16" s="18">
        <f>VALUE('Pole Climb'!D16)</f>
        <v>78.532721967486438</v>
      </c>
      <c r="G16" s="54">
        <f>VALUE('Obstacle Pole'!D16)</f>
        <v>55.180313331362697</v>
      </c>
      <c r="H16" s="54">
        <f>VALUE('Single Buck'!D16)</f>
        <v>84.446210916799146</v>
      </c>
      <c r="I16" s="54">
        <f>VALUE('Scoot Load'!D16)</f>
        <v>58.052434456928836</v>
      </c>
      <c r="J16" s="54">
        <f>VALUE(Birling!D16)</f>
        <v>9.5166666666666657</v>
      </c>
      <c r="K16" s="54">
        <f>VALUE('Log Roll'!D16)</f>
        <v>80.986829901687997</v>
      </c>
      <c r="L16" s="54">
        <f>VALUE('Crosscut Hell'!D16)</f>
        <v>88.383181621153014</v>
      </c>
      <c r="M16" s="54">
        <f>VALUE('Bow Saw'!D16)</f>
        <v>67.636565448346957</v>
      </c>
      <c r="N16" s="54">
        <f>VALUE('Crosscut Saw'!D16)</f>
        <v>85.193683358078019</v>
      </c>
      <c r="O16" s="54">
        <f>VALUE('Pulp Toss'!D16)</f>
        <v>64.688427299703264</v>
      </c>
      <c r="P16" s="54">
        <f>VALUE('Pack Board'!D16)</f>
        <v>48.743480322427693</v>
      </c>
      <c r="Q16" s="54">
        <f>VALUE(Underhand!D16)</f>
        <v>60.033404915294689</v>
      </c>
      <c r="R16" s="54">
        <f>VALUE(Split!D16)</f>
        <v>100</v>
      </c>
      <c r="S16" s="54">
        <f>VALUE('Standing Block'!D16)</f>
        <v>45.194460568869722</v>
      </c>
      <c r="T16" s="54">
        <f>VALUE('Canoe Relay'!D16)</f>
        <v>82.585206429667181</v>
      </c>
    </row>
    <row r="17" spans="1:20" x14ac:dyDescent="0.25">
      <c r="A17" s="15">
        <f>RANK(C17,C6:C21)</f>
        <v>11</v>
      </c>
      <c r="B17" s="16" t="s">
        <v>83</v>
      </c>
      <c r="C17" s="54">
        <f t="shared" si="0"/>
        <v>861.08331616857402</v>
      </c>
      <c r="D17" s="54">
        <f>VALUE('Stock Saw'!D17)</f>
        <v>79.066874027993777</v>
      </c>
      <c r="E17" s="54">
        <f>VALUE('Fly Casting'!D17)</f>
        <v>33.333333333333329</v>
      </c>
      <c r="F17" s="18">
        <f>VALUE('Pole Climb'!D17)</f>
        <v>65.621734587251822</v>
      </c>
      <c r="G17" s="54">
        <f>VALUE('Obstacle Pole'!D17)</f>
        <v>70.39027149321268</v>
      </c>
      <c r="H17" s="54">
        <f>VALUE('Single Buck'!D17)</f>
        <v>58.305890962312482</v>
      </c>
      <c r="I17" s="54">
        <f>VALUE('Scoot Load'!D17)</f>
        <v>76.330993834580653</v>
      </c>
      <c r="J17" s="54">
        <f>VALUE(Birling!D17)</f>
        <v>3.3166666666666664</v>
      </c>
      <c r="K17" s="54">
        <f>VALUE('Log Roll'!D17)</f>
        <v>41.72201251851498</v>
      </c>
      <c r="L17" s="54">
        <f>VALUE('Crosscut Hell'!D17)</f>
        <v>39.061302681992338</v>
      </c>
      <c r="M17" s="54">
        <f>VALUE('Bow Saw'!D17)</f>
        <v>42.95568982880161</v>
      </c>
      <c r="N17" s="54">
        <f>VALUE('Crosscut Saw'!D17)</f>
        <v>48.430906161282905</v>
      </c>
      <c r="O17" s="54">
        <f>VALUE('Pulp Toss'!D17)</f>
        <v>45.991561181434598</v>
      </c>
      <c r="P17" s="54">
        <f>VALUE('Pack Board'!D17)</f>
        <v>65.849194729136173</v>
      </c>
      <c r="Q17" s="54">
        <f>VALUE(Underhand!D17)</f>
        <v>17.270433991728588</v>
      </c>
      <c r="R17" s="54">
        <f>VALUE(Split!D17)</f>
        <v>74.591177683111169</v>
      </c>
      <c r="S17" s="54">
        <f>VALUE('Standing Block'!D17)</f>
        <v>22.668663172780963</v>
      </c>
      <c r="T17" s="54">
        <f>VALUE('Canoe Relay'!D17)</f>
        <v>76.176609314439233</v>
      </c>
    </row>
    <row r="18" spans="1:20" x14ac:dyDescent="0.25">
      <c r="A18" s="15">
        <f>RANK(C18,C6:C21)</f>
        <v>14</v>
      </c>
      <c r="B18" s="16" t="s">
        <v>84</v>
      </c>
      <c r="C18" s="54">
        <f t="shared" si="0"/>
        <v>697.06581468018044</v>
      </c>
      <c r="D18" s="54">
        <f>VALUE('Stock Saw'!D18)</f>
        <v>81.448253764818972</v>
      </c>
      <c r="E18" s="54">
        <f>VALUE('Fly Casting'!D18)</f>
        <v>11.111111111111111</v>
      </c>
      <c r="F18" s="18">
        <f>VALUE('Pole Climb'!D18)</f>
        <v>32.310066883896418</v>
      </c>
      <c r="G18" s="54">
        <f>VALUE('Obstacle Pole'!D18)</f>
        <v>21.191996594295446</v>
      </c>
      <c r="H18" s="54">
        <f>VALUE('Single Buck'!D18)</f>
        <v>51.619695497246518</v>
      </c>
      <c r="I18" s="54">
        <f>VALUE('Scoot Load'!D18)</f>
        <v>53.744505419499291</v>
      </c>
      <c r="J18" s="54">
        <f>VALUE(Birling!D18)</f>
        <v>4.8916666666666675</v>
      </c>
      <c r="K18" s="54">
        <f>VALUE('Log Roll'!D18)</f>
        <v>64.839979208435423</v>
      </c>
      <c r="L18" s="54">
        <f>VALUE('Crosscut Hell'!D18)</f>
        <v>46.319854611540215</v>
      </c>
      <c r="M18" s="54">
        <f>VALUE('Bow Saw'!D18)</f>
        <v>37.421590560161427</v>
      </c>
      <c r="N18" s="54">
        <f>VALUE('Crosscut Saw'!D18)</f>
        <v>33.911782087788104</v>
      </c>
      <c r="O18" s="54">
        <f>VALUE('Pulp Toss'!D18)</f>
        <v>46.382978723404257</v>
      </c>
      <c r="P18" s="54">
        <f>VALUE('Pack Board'!D18)</f>
        <v>44.847465021345556</v>
      </c>
      <c r="Q18" s="54">
        <f>VALUE(Underhand!D18)</f>
        <v>29.24433725136938</v>
      </c>
      <c r="R18" s="54">
        <f>VALUE(Split!D18)</f>
        <v>61.204239645192807</v>
      </c>
      <c r="S18" s="54">
        <f>VALUE('Standing Block'!D18)</f>
        <v>16.401336182250446</v>
      </c>
      <c r="T18" s="54">
        <f>VALUE('Canoe Relay'!D18)</f>
        <v>60.174955451158283</v>
      </c>
    </row>
    <row r="19" spans="1:20" x14ac:dyDescent="0.25">
      <c r="A19" s="15">
        <f>RANK(C19,C6:C21)</f>
        <v>16</v>
      </c>
      <c r="B19" s="16" t="s">
        <v>85</v>
      </c>
      <c r="C19" s="54">
        <f t="shared" si="0"/>
        <v>581.53344961577159</v>
      </c>
      <c r="D19" s="54">
        <f>VALUE('Stock Saw'!D19)</f>
        <v>82.185580342709358</v>
      </c>
      <c r="E19" s="54">
        <f>VALUE('Fly Casting'!D19)</f>
        <v>11.111111111111111</v>
      </c>
      <c r="F19" s="18">
        <f>VALUE('Pole Climb'!D19)</f>
        <v>15.898734177215189</v>
      </c>
      <c r="G19" s="54">
        <f>VALUE('Obstacle Pole'!D19)</f>
        <v>30.267531414673694</v>
      </c>
      <c r="H19" s="54">
        <f>VALUE('Single Buck'!D19)</f>
        <v>34.72055779496678</v>
      </c>
      <c r="I19" s="54">
        <f>VALUE('Scoot Load'!D19)</f>
        <v>65.210189816808565</v>
      </c>
      <c r="J19" s="54">
        <f>VALUE(Birling!D19)</f>
        <v>2.7833333333333332</v>
      </c>
      <c r="K19" s="54">
        <f>VALUE('Log Roll'!D19)</f>
        <v>31.121248841685073</v>
      </c>
      <c r="L19" s="54">
        <f>VALUE('Crosscut Hell'!D19)</f>
        <v>29.555007972169879</v>
      </c>
      <c r="M19" s="54">
        <f>VALUE('Bow Saw'!D19)</f>
        <v>34.668996626976067</v>
      </c>
      <c r="N19" s="54">
        <f>VALUE('Crosscut Saw'!D19)</f>
        <v>37.029215065117917</v>
      </c>
      <c r="O19" s="54">
        <f>VALUE('Pulp Toss'!D19)</f>
        <v>28.12903225806452</v>
      </c>
      <c r="P19" s="54">
        <f>VALUE('Pack Board'!D19)</f>
        <v>21.900631514874842</v>
      </c>
      <c r="Q19" s="54">
        <f>VALUE(Underhand!D19)</f>
        <v>49.343008433026078</v>
      </c>
      <c r="R19" s="54">
        <f>VALUE(Split!D19)</f>
        <v>0</v>
      </c>
      <c r="S19" s="54">
        <f>VALUE('Standing Block'!D19)</f>
        <v>46.493772393789456</v>
      </c>
      <c r="T19" s="54">
        <f>VALUE('Canoe Relay'!D19)</f>
        <v>61.115498519249769</v>
      </c>
    </row>
    <row r="20" spans="1:20" x14ac:dyDescent="0.25">
      <c r="A20" s="15">
        <f>RANK(C20,C6:C21)</f>
        <v>2</v>
      </c>
      <c r="B20" s="16" t="s">
        <v>86</v>
      </c>
      <c r="C20" s="54">
        <f t="shared" si="0"/>
        <v>1334.4226579074248</v>
      </c>
      <c r="D20" s="54">
        <f>VALUE('Stock Saw'!D20)</f>
        <v>72.174900624645105</v>
      </c>
      <c r="E20" s="54">
        <f>VALUE('Fly Casting'!D20)</f>
        <v>100</v>
      </c>
      <c r="F20" s="18">
        <f>VALUE('Pole Climb'!D20)</f>
        <v>70.24608501118567</v>
      </c>
      <c r="G20" s="54">
        <f>VALUE('Obstacle Pole'!D20)</f>
        <v>45.044338541352474</v>
      </c>
      <c r="H20" s="54">
        <f>VALUE('Single Buck'!D20)</f>
        <v>66.715511827506816</v>
      </c>
      <c r="I20" s="54">
        <f>VALUE('Scoot Load'!D20)</f>
        <v>97.402276100940128</v>
      </c>
      <c r="J20" s="54">
        <f>VALUE(Birling!D20)</f>
        <v>100</v>
      </c>
      <c r="K20" s="54">
        <f>VALUE('Log Roll'!D20)</f>
        <v>88.830111902339766</v>
      </c>
      <c r="L20" s="54">
        <f>VALUE('Crosscut Hell'!D20)</f>
        <v>95.682778038479583</v>
      </c>
      <c r="M20" s="54">
        <f>VALUE('Bow Saw'!D20)</f>
        <v>49.503858875413457</v>
      </c>
      <c r="N20" s="54">
        <f>VALUE('Crosscut Saw'!D20)</f>
        <v>72.718894009216598</v>
      </c>
      <c r="O20" s="54">
        <f>VALUE('Pulp Toss'!D20)</f>
        <v>85.490196078431367</v>
      </c>
      <c r="P20" s="54">
        <f>VALUE('Pack Board'!D20)</f>
        <v>91.996931731015096</v>
      </c>
      <c r="Q20" s="54">
        <f>VALUE(Underhand!D20)</f>
        <v>86.897206752147824</v>
      </c>
      <c r="R20" s="54">
        <f>VALUE(Split!D20)</f>
        <v>73.599999999999994</v>
      </c>
      <c r="S20" s="54">
        <f>VALUE('Standing Block'!D20)</f>
        <v>48.660714285714285</v>
      </c>
      <c r="T20" s="54">
        <f>VALUE('Canoe Relay'!D20)</f>
        <v>89.458854129036922</v>
      </c>
    </row>
    <row r="21" spans="1:20" x14ac:dyDescent="0.25">
      <c r="A21" s="15">
        <f>RANK(C21,C6:C21)</f>
        <v>13</v>
      </c>
      <c r="B21" s="16" t="s">
        <v>87</v>
      </c>
      <c r="C21" s="54">
        <f t="shared" si="0"/>
        <v>731.27863559965442</v>
      </c>
      <c r="D21" s="54">
        <f>VALUE('Stock Saw'!D21)</f>
        <v>47.665479092443277</v>
      </c>
      <c r="E21" s="54">
        <f>VALUE('Fly Casting'!D21)</f>
        <v>11.111111111111111</v>
      </c>
      <c r="F21" s="18">
        <f>VALUE('Pole Climb'!D21)</f>
        <v>42.432432432432435</v>
      </c>
      <c r="G21" s="54">
        <f>VALUE('Obstacle Pole'!D21)</f>
        <v>25.002511300853847</v>
      </c>
      <c r="H21" s="54">
        <f>VALUE('Single Buck'!D21)</f>
        <v>14.743026321876302</v>
      </c>
      <c r="I21" s="54">
        <f>VALUE('Scoot Load'!D21)</f>
        <v>63.249044115284526</v>
      </c>
      <c r="J21" s="54">
        <f>VALUE(Birling!D21)</f>
        <v>6.4083333333333323</v>
      </c>
      <c r="K21" s="54">
        <f>VALUE('Log Roll'!D21)</f>
        <v>75.217503660952701</v>
      </c>
      <c r="L21" s="54">
        <f>VALUE('Crosscut Hell'!D21)</f>
        <v>47.177232762609904</v>
      </c>
      <c r="M21" s="54">
        <f>VALUE('Bow Saw'!D21)</f>
        <v>34.017864263497884</v>
      </c>
      <c r="N21" s="54">
        <f>VALUE('Crosscut Saw'!D21)</f>
        <v>44.279200280603298</v>
      </c>
      <c r="O21" s="54">
        <f>VALUE('Pulp Toss'!D21)</f>
        <v>67.07692307692308</v>
      </c>
      <c r="P21" s="54">
        <f>VALUE('Pack Board'!D21)</f>
        <v>73.327558974881541</v>
      </c>
      <c r="Q21" s="54">
        <f>VALUE(Underhand!D21)</f>
        <v>21.070262122100328</v>
      </c>
      <c r="R21" s="54">
        <f>VALUE(Split!D21)</f>
        <v>87.052282690045956</v>
      </c>
      <c r="S21" s="54">
        <f>VALUE('Standing Block'!D21)</f>
        <v>8.3559480551339238</v>
      </c>
      <c r="T21" s="54">
        <f>VALUE('Canoe Relay'!D21)</f>
        <v>63.091922005571035</v>
      </c>
    </row>
    <row r="22" spans="1:20" x14ac:dyDescent="0.25">
      <c r="A22" s="15"/>
      <c r="B22" s="16" t="s">
        <v>108</v>
      </c>
      <c r="C22" s="54">
        <f t="shared" si="0"/>
        <v>0</v>
      </c>
      <c r="D22" s="54">
        <f>VALUE('Stock Saw'!D22)</f>
        <v>0</v>
      </c>
      <c r="E22" s="54">
        <f>VALUE('Fly Casting'!D22)</f>
        <v>0</v>
      </c>
      <c r="F22" s="18">
        <f>VALUE('Pole Climb'!D22)</f>
        <v>0</v>
      </c>
      <c r="G22" s="54">
        <f>VALUE('Obstacle Pole'!D22)</f>
        <v>0</v>
      </c>
      <c r="H22" s="54">
        <f>VALUE('Single Buck'!D22)</f>
        <v>0</v>
      </c>
      <c r="I22" s="54">
        <f>VALUE('Scoot Load'!D22)</f>
        <v>0</v>
      </c>
      <c r="J22" s="54">
        <f>VALUE(Birling!D22)</f>
        <v>0</v>
      </c>
      <c r="K22" s="54">
        <f>VALUE('Log Roll'!D22)</f>
        <v>0</v>
      </c>
      <c r="L22" s="54">
        <f>VALUE('Crosscut Hell'!D22)</f>
        <v>0</v>
      </c>
      <c r="M22" s="54">
        <f>VALUE('Bow Saw'!D22)</f>
        <v>0</v>
      </c>
      <c r="N22" s="54">
        <f>VALUE('Crosscut Saw'!D22)</f>
        <v>0</v>
      </c>
      <c r="O22" s="54">
        <f>VALUE('Pulp Toss'!D22)</f>
        <v>0</v>
      </c>
      <c r="P22" s="54">
        <f>VALUE('Pack Board'!D22)</f>
        <v>0</v>
      </c>
      <c r="Q22" s="54">
        <f>VALUE(Underhand!D22)</f>
        <v>0</v>
      </c>
      <c r="R22" s="54">
        <f>VALUE(Split!D22)</f>
        <v>0</v>
      </c>
      <c r="S22" s="54">
        <f>VALUE('Standing Block'!D22)</f>
        <v>0</v>
      </c>
      <c r="T22" s="54">
        <f>VALUE('Canoe Relay'!D22)</f>
        <v>0</v>
      </c>
    </row>
    <row r="23" spans="1:20" x14ac:dyDescent="0.25">
      <c r="A23" s="48" t="s">
        <v>12</v>
      </c>
      <c r="B23" s="49" t="s">
        <v>35</v>
      </c>
      <c r="C23" s="49" t="s">
        <v>9</v>
      </c>
      <c r="D23" s="49" t="s">
        <v>98</v>
      </c>
      <c r="E23" s="50" t="s">
        <v>99</v>
      </c>
      <c r="F23" s="49" t="s">
        <v>36</v>
      </c>
      <c r="G23" s="49" t="s">
        <v>38</v>
      </c>
      <c r="H23" s="49" t="s">
        <v>37</v>
      </c>
      <c r="I23" s="49" t="s">
        <v>101</v>
      </c>
      <c r="J23" s="49" t="s">
        <v>39</v>
      </c>
      <c r="K23" s="49" t="s">
        <v>40</v>
      </c>
      <c r="L23" s="49" t="s">
        <v>41</v>
      </c>
      <c r="M23" s="49" t="s">
        <v>42</v>
      </c>
      <c r="N23" s="49" t="s">
        <v>62</v>
      </c>
      <c r="O23" s="49" t="s">
        <v>44</v>
      </c>
      <c r="P23" s="49" t="s">
        <v>45</v>
      </c>
      <c r="Q23" s="49" t="s">
        <v>46</v>
      </c>
      <c r="R23" s="55" t="s">
        <v>63</v>
      </c>
      <c r="S23" s="59" t="s">
        <v>47</v>
      </c>
      <c r="T23" s="61" t="s">
        <v>104</v>
      </c>
    </row>
    <row r="24" spans="1:20" x14ac:dyDescent="0.25">
      <c r="A24" s="51" t="s">
        <v>2</v>
      </c>
      <c r="B24" s="51" t="s">
        <v>64</v>
      </c>
      <c r="C24" s="10" t="s">
        <v>3</v>
      </c>
      <c r="D24" s="10" t="s">
        <v>53</v>
      </c>
      <c r="E24" s="52" t="s">
        <v>100</v>
      </c>
      <c r="F24" s="10" t="s">
        <v>49</v>
      </c>
      <c r="G24" s="10" t="s">
        <v>36</v>
      </c>
      <c r="H24" s="10" t="s">
        <v>50</v>
      </c>
      <c r="I24" s="10" t="s">
        <v>102</v>
      </c>
      <c r="J24" s="10"/>
      <c r="K24" s="10" t="s">
        <v>51</v>
      </c>
      <c r="L24" s="10" t="s">
        <v>52</v>
      </c>
      <c r="M24" s="10" t="s">
        <v>53</v>
      </c>
      <c r="N24" s="10" t="s">
        <v>53</v>
      </c>
      <c r="O24" s="10" t="s">
        <v>55</v>
      </c>
      <c r="P24" s="10" t="s">
        <v>56</v>
      </c>
      <c r="Q24" s="10" t="s">
        <v>57</v>
      </c>
      <c r="R24" s="57" t="s">
        <v>29</v>
      </c>
      <c r="S24" s="60" t="s">
        <v>58</v>
      </c>
      <c r="T24" s="58" t="s">
        <v>105</v>
      </c>
    </row>
    <row r="25" spans="1:20" x14ac:dyDescent="0.25">
      <c r="A25" s="15">
        <f>RANK(C25,C25:C40)</f>
        <v>3</v>
      </c>
      <c r="B25" s="16" t="s">
        <v>65</v>
      </c>
      <c r="C25" s="54">
        <f>SUM(D25:T25)</f>
        <v>1236.5715883951445</v>
      </c>
      <c r="D25" s="54">
        <f>VALUE('Stock Saw'!D25)</f>
        <v>70.119418483904468</v>
      </c>
      <c r="E25" s="54">
        <f>VALUE('Fly Casting'!D25)</f>
        <v>33.333333333333329</v>
      </c>
      <c r="F25" s="18">
        <f>VALUE('Pole Climb'!D25)</f>
        <v>100</v>
      </c>
      <c r="G25" s="54">
        <f>VALUE('Obstacle Pole'!D25)</f>
        <v>100</v>
      </c>
      <c r="H25" s="54">
        <f>VALUE('Single Buck'!D25)</f>
        <v>42.343976777939048</v>
      </c>
      <c r="I25" s="54">
        <f>VALUE('Scoot Load'!D25)</f>
        <v>61.554422575290488</v>
      </c>
      <c r="J25" s="54">
        <f>VALUE(Birling!D25)</f>
        <v>3.125</v>
      </c>
      <c r="K25" s="54">
        <f>VALUE('Log Roll'!D25)</f>
        <v>63.976945244956781</v>
      </c>
      <c r="L25" s="54">
        <f>VALUE('Crosscut Hell'!D25)</f>
        <v>100</v>
      </c>
      <c r="M25" s="54">
        <f>VALUE('Bow Saw'!D25)</f>
        <v>69.091162272558492</v>
      </c>
      <c r="N25" s="54">
        <f>VALUE('Crosscut Saw'!D25)</f>
        <v>92.969369941279169</v>
      </c>
      <c r="O25" s="54">
        <f>VALUE('Pulp Toss'!D25)</f>
        <v>58.295964125560538</v>
      </c>
      <c r="P25" s="54">
        <f>VALUE('Pack Board'!D25)</f>
        <v>90.483921650780346</v>
      </c>
      <c r="Q25" s="54">
        <f>VALUE(Underhand!D25)</f>
        <v>100</v>
      </c>
      <c r="R25" s="54">
        <f>VALUE(Split!D25)</f>
        <v>63.670749904570222</v>
      </c>
      <c r="S25" s="54">
        <f>VALUE('Standing Block'!D25)</f>
        <v>100</v>
      </c>
      <c r="T25" s="54">
        <f>VALUE('Canoe Relay'!D25)</f>
        <v>87.607324084971737</v>
      </c>
    </row>
    <row r="26" spans="1:20" x14ac:dyDescent="0.25">
      <c r="A26" s="15">
        <f>RANK(C26,C25:C40)</f>
        <v>10</v>
      </c>
      <c r="B26" s="16" t="s">
        <v>66</v>
      </c>
      <c r="C26" s="54">
        <f t="shared" ref="C26:C40" si="1">SUM(D26:T26)</f>
        <v>789.20202099411108</v>
      </c>
      <c r="D26" s="54">
        <f>VALUE('Stock Saw'!D26)</f>
        <v>61.302768951429861</v>
      </c>
      <c r="E26" s="54">
        <f>VALUE('Fly Casting'!D26)</f>
        <v>33.333333333333329</v>
      </c>
      <c r="F26" s="18">
        <f>VALUE('Pole Climb'!D26)</f>
        <v>56.370947474239763</v>
      </c>
      <c r="G26" s="54">
        <f>VALUE('Obstacle Pole'!D26)</f>
        <v>26.667965054810526</v>
      </c>
      <c r="H26" s="54">
        <f>VALUE('Single Buck'!D26)</f>
        <v>38.341912167342024</v>
      </c>
      <c r="I26" s="54">
        <f>VALUE('Scoot Load'!D26)</f>
        <v>56.142532713312434</v>
      </c>
      <c r="J26" s="54">
        <f>VALUE(Birling!D26)</f>
        <v>4.0166666666666666</v>
      </c>
      <c r="K26" s="54">
        <f>VALUE('Log Roll'!D26)</f>
        <v>59.147424511545296</v>
      </c>
      <c r="L26" s="54">
        <f>VALUE('Crosscut Hell'!D26)</f>
        <v>56.611111111111114</v>
      </c>
      <c r="M26" s="54">
        <f>VALUE('Bow Saw'!D26)</f>
        <v>52.892473882453274</v>
      </c>
      <c r="N26" s="54">
        <f>VALUE('Crosscut Saw'!D26)</f>
        <v>55.864962807552928</v>
      </c>
      <c r="O26" s="54">
        <f>VALUE('Pulp Toss'!D26)</f>
        <v>59.090909090909093</v>
      </c>
      <c r="P26" s="54">
        <f>VALUE('Pack Board'!D26)</f>
        <v>75.504763569618049</v>
      </c>
      <c r="Q26" s="54">
        <f>VALUE(Underhand!D26)</f>
        <v>40.020210382779773</v>
      </c>
      <c r="R26" s="54">
        <f>VALUE(Split!D26)</f>
        <v>57.535277516462848</v>
      </c>
      <c r="S26" s="54">
        <f>VALUE('Standing Block'!D26)</f>
        <v>0</v>
      </c>
      <c r="T26" s="54">
        <f>VALUE('Canoe Relay'!D26)</f>
        <v>56.358761760544155</v>
      </c>
    </row>
    <row r="27" spans="1:20" x14ac:dyDescent="0.25">
      <c r="A27" s="15">
        <f>RANK(C27,C25:C40)</f>
        <v>5</v>
      </c>
      <c r="B27" s="16" t="s">
        <v>60</v>
      </c>
      <c r="C27" s="54">
        <f t="shared" si="1"/>
        <v>1083.5568807558327</v>
      </c>
      <c r="D27" s="54">
        <f>VALUE('Stock Saw'!D27)</f>
        <v>100</v>
      </c>
      <c r="E27" s="54">
        <f>VALUE('Fly Casting'!D27)</f>
        <v>100</v>
      </c>
      <c r="F27" s="18">
        <f>VALUE('Pole Climb'!D27)</f>
        <v>60.15017430946633</v>
      </c>
      <c r="G27" s="54">
        <f>VALUE('Obstacle Pole'!D27)</f>
        <v>29.90546316807588</v>
      </c>
      <c r="H27" s="54">
        <f>VALUE('Single Buck'!D27)</f>
        <v>70.913510228883951</v>
      </c>
      <c r="I27" s="54">
        <f>VALUE('Scoot Load'!D27)</f>
        <v>90.404875925119725</v>
      </c>
      <c r="J27" s="54">
        <f>VALUE(Birling!D27)</f>
        <v>4.6749999999999989</v>
      </c>
      <c r="K27" s="54">
        <f>VALUE('Log Roll'!D27)</f>
        <v>57.176305314914543</v>
      </c>
      <c r="L27" s="54">
        <f>VALUE('Crosscut Hell'!D27)</f>
        <v>37.126548457614767</v>
      </c>
      <c r="M27" s="54">
        <f>VALUE('Bow Saw'!D27)</f>
        <v>89.335013803865095</v>
      </c>
      <c r="N27" s="54">
        <f>VALUE('Crosscut Saw'!D27)</f>
        <v>88.355957767722472</v>
      </c>
      <c r="O27" s="54">
        <f>VALUE('Pulp Toss'!D27)</f>
        <v>63.725490196078425</v>
      </c>
      <c r="P27" s="54">
        <f>VALUE('Pack Board'!D27)</f>
        <v>97.737172597160153</v>
      </c>
      <c r="Q27" s="54">
        <f>VALUE(Underhand!D27)</f>
        <v>38.34515421585553</v>
      </c>
      <c r="R27" s="54">
        <f>VALUE(Split!D27)</f>
        <v>55.84368151935719</v>
      </c>
      <c r="S27" s="54">
        <f>VALUE('Standing Block'!D27)</f>
        <v>38.416717510677245</v>
      </c>
      <c r="T27" s="54">
        <f>VALUE('Canoe Relay'!D27)</f>
        <v>61.445815741041464</v>
      </c>
    </row>
    <row r="28" spans="1:20" x14ac:dyDescent="0.25">
      <c r="A28" s="15">
        <f>RANK(C28,C25:C40)</f>
        <v>1</v>
      </c>
      <c r="B28" s="16" t="s">
        <v>88</v>
      </c>
      <c r="C28" s="54">
        <f t="shared" si="1"/>
        <v>1566.0848467432982</v>
      </c>
      <c r="D28" s="54">
        <f>VALUE('Stock Saw'!D28)</f>
        <v>98.973983144008798</v>
      </c>
      <c r="E28" s="54">
        <f>VALUE('Fly Casting'!D28)</f>
        <v>100</v>
      </c>
      <c r="F28" s="18">
        <f>VALUE('Pole Climb'!D28)</f>
        <v>75.167560321715825</v>
      </c>
      <c r="G28" s="54">
        <f>VALUE('Obstacle Pole'!D28)</f>
        <v>64.311594202898547</v>
      </c>
      <c r="H28" s="54">
        <f>VALUE('Single Buck'!D28)</f>
        <v>79.118644067796623</v>
      </c>
      <c r="I28" s="54">
        <f>VALUE('Scoot Load'!D28)</f>
        <v>100</v>
      </c>
      <c r="J28" s="54">
        <f>VALUE(Birling!D28)</f>
        <v>100</v>
      </c>
      <c r="K28" s="54">
        <f>VALUE('Log Roll'!D28)</f>
        <v>100</v>
      </c>
      <c r="L28" s="54">
        <f>VALUE('Crosscut Hell'!D28)</f>
        <v>87.392795883361913</v>
      </c>
      <c r="M28" s="54">
        <f>VALUE('Bow Saw'!D28)</f>
        <v>100</v>
      </c>
      <c r="N28" s="54">
        <f>VALUE('Crosscut Saw'!D28)</f>
        <v>93.683032144570603</v>
      </c>
      <c r="O28" s="54">
        <f>VALUE('Pulp Toss'!D28)</f>
        <v>100</v>
      </c>
      <c r="P28" s="54">
        <f>VALUE('Pack Board'!D28)</f>
        <v>100</v>
      </c>
      <c r="Q28" s="54">
        <f>VALUE(Underhand!D28)</f>
        <v>92.246169388785987</v>
      </c>
      <c r="R28" s="54">
        <f>VALUE(Split!D28)</f>
        <v>100</v>
      </c>
      <c r="S28" s="54">
        <f>VALUE('Standing Block'!D28)</f>
        <v>75.191067590160003</v>
      </c>
      <c r="T28" s="54">
        <f>VALUE('Canoe Relay'!D28)</f>
        <v>100</v>
      </c>
    </row>
    <row r="29" spans="1:20" x14ac:dyDescent="0.25">
      <c r="A29" s="15">
        <f>RANK(C29,C25:C40)</f>
        <v>8</v>
      </c>
      <c r="B29" s="16" t="s">
        <v>89</v>
      </c>
      <c r="C29" s="54">
        <f t="shared" si="1"/>
        <v>978.48183643272478</v>
      </c>
      <c r="D29" s="54">
        <f>VALUE('Stock Saw'!D29)</f>
        <v>80.795692491773849</v>
      </c>
      <c r="E29" s="54">
        <f>VALUE('Fly Casting'!D29)</f>
        <v>33.333333333333329</v>
      </c>
      <c r="F29" s="18">
        <f>VALUE('Pole Climb'!D29)</f>
        <v>80.828828828828819</v>
      </c>
      <c r="G29" s="54">
        <f>VALUE('Obstacle Pole'!D29)</f>
        <v>90.982439487422866</v>
      </c>
      <c r="H29" s="54">
        <f>VALUE('Single Buck'!D29)</f>
        <v>51.606721698113212</v>
      </c>
      <c r="I29" s="54">
        <f>VALUE('Scoot Load'!D29)</f>
        <v>41.320439350525319</v>
      </c>
      <c r="J29" s="54">
        <f>VALUE(Birling!D29)</f>
        <v>3.3916666666666671</v>
      </c>
      <c r="K29" s="54">
        <f>VALUE('Log Roll'!D29)</f>
        <v>79.174321841564904</v>
      </c>
      <c r="L29" s="54">
        <f>VALUE('Crosscut Hell'!D29)</f>
        <v>59.083880943177427</v>
      </c>
      <c r="M29" s="54">
        <f>VALUE('Bow Saw'!D29)</f>
        <v>50.737975934826338</v>
      </c>
      <c r="N29" s="54">
        <f>VALUE('Crosscut Saw'!D29)</f>
        <v>54.130474958418041</v>
      </c>
      <c r="O29" s="54">
        <f>VALUE('Pulp Toss'!D29)</f>
        <v>58.035714285714292</v>
      </c>
      <c r="P29" s="54">
        <f>VALUE('Pack Board'!D29)</f>
        <v>89.32375142177645</v>
      </c>
      <c r="Q29" s="54">
        <f>VALUE(Underhand!D29)</f>
        <v>63.286484405082788</v>
      </c>
      <c r="R29" s="54">
        <f>VALUE(Split!D29)</f>
        <v>34.703334531217486</v>
      </c>
      <c r="S29" s="54">
        <f>VALUE('Standing Block'!D29)</f>
        <v>21.236087689713322</v>
      </c>
      <c r="T29" s="54">
        <f>VALUE('Canoe Relay'!D29)</f>
        <v>86.51068856456962</v>
      </c>
    </row>
    <row r="30" spans="1:20" x14ac:dyDescent="0.25">
      <c r="A30" s="15">
        <f>RANK(C30,C25:C40)</f>
        <v>6</v>
      </c>
      <c r="B30" s="16" t="s">
        <v>90</v>
      </c>
      <c r="C30" s="54">
        <f t="shared" si="1"/>
        <v>1057.4090914672129</v>
      </c>
      <c r="D30" s="54">
        <f>VALUE('Stock Saw'!D30)</f>
        <v>70.929621848739501</v>
      </c>
      <c r="E30" s="54">
        <f>VALUE('Fly Casting'!D30)</f>
        <v>33.333333333333329</v>
      </c>
      <c r="F30" s="18">
        <f>VALUE('Pole Climb'!D30)</f>
        <v>89.149443561208258</v>
      </c>
      <c r="G30" s="54">
        <f>VALUE('Obstacle Pole'!D30)</f>
        <v>29.672166671826144</v>
      </c>
      <c r="H30" s="54">
        <f>VALUE('Single Buck'!D30)</f>
        <v>40.08013737836292</v>
      </c>
      <c r="I30" s="54">
        <f>VALUE('Scoot Load'!D30)</f>
        <v>84.257080256431067</v>
      </c>
      <c r="J30" s="54">
        <f>VALUE(Birling!D30)</f>
        <v>5.1833333333333336</v>
      </c>
      <c r="K30" s="54">
        <f>VALUE('Log Roll'!D30)</f>
        <v>76.352266805627949</v>
      </c>
      <c r="L30" s="54">
        <f>VALUE('Crosscut Hell'!D30)</f>
        <v>49.739668076797919</v>
      </c>
      <c r="M30" s="54">
        <f>VALUE('Bow Saw'!D30)</f>
        <v>58.623134181402861</v>
      </c>
      <c r="N30" s="54">
        <f>VALUE('Crosscut Saw'!D30)</f>
        <v>69.145420207743157</v>
      </c>
      <c r="O30" s="54">
        <f>VALUE('Pulp Toss'!D30)</f>
        <v>79.268292682926827</v>
      </c>
      <c r="P30" s="54">
        <f>VALUE('Pack Board'!D30)</f>
        <v>98.878269329823169</v>
      </c>
      <c r="Q30" s="54">
        <f>VALUE(Underhand!D30)</f>
        <v>78.995938573934765</v>
      </c>
      <c r="R30" s="54">
        <f>VALUE(Split!D30)</f>
        <v>40.975479029880745</v>
      </c>
      <c r="S30" s="54">
        <f>VALUE('Standing Block'!D30)</f>
        <v>62.270681896850121</v>
      </c>
      <c r="T30" s="54">
        <f>VALUE('Canoe Relay'!D30)</f>
        <v>90.55482429899088</v>
      </c>
    </row>
    <row r="31" spans="1:20" x14ac:dyDescent="0.25">
      <c r="A31" s="15">
        <f>RANK(C31,C25:C40)</f>
        <v>7</v>
      </c>
      <c r="B31" s="16" t="s">
        <v>91</v>
      </c>
      <c r="C31" s="54">
        <f t="shared" si="1"/>
        <v>985.29141534827841</v>
      </c>
      <c r="D31" s="54">
        <f>VALUE('Stock Saw'!D31)</f>
        <v>48.869187624389362</v>
      </c>
      <c r="E31" s="54">
        <f>VALUE('Fly Casting'!D31)</f>
        <v>33.333333333333329</v>
      </c>
      <c r="F31" s="18">
        <f>VALUE('Pole Climb'!D31)</f>
        <v>25.766800689259046</v>
      </c>
      <c r="G31" s="54">
        <f>VALUE('Obstacle Pole'!D31)</f>
        <v>64.221105527638187</v>
      </c>
      <c r="H31" s="54">
        <f>VALUE('Single Buck'!D31)</f>
        <v>47.439024390243901</v>
      </c>
      <c r="I31" s="54">
        <f>VALUE('Scoot Load'!D31)</f>
        <v>84.257080256431067</v>
      </c>
      <c r="J31" s="54">
        <f>VALUE(Birling!D31)</f>
        <v>2.7666666666666671</v>
      </c>
      <c r="K31" s="54">
        <f>VALUE('Log Roll'!D31)</f>
        <v>81.992165640738676</v>
      </c>
      <c r="L31" s="54">
        <f>VALUE('Crosscut Hell'!D31)</f>
        <v>55.733819507748407</v>
      </c>
      <c r="M31" s="54">
        <f>VALUE('Bow Saw'!D31)</f>
        <v>55.607441721458464</v>
      </c>
      <c r="N31" s="54">
        <f>VALUE('Crosscut Saw'!D31)</f>
        <v>81.451612903225794</v>
      </c>
      <c r="O31" s="54">
        <f>VALUE('Pulp Toss'!D31)</f>
        <v>63.882063882063875</v>
      </c>
      <c r="P31" s="54">
        <f>VALUE('Pack Board'!D31)</f>
        <v>83.254626060138776</v>
      </c>
      <c r="Q31" s="54">
        <f>VALUE(Underhand!D31)</f>
        <v>60.292741979860217</v>
      </c>
      <c r="R31" s="54">
        <f>VALUE(Split!D31)</f>
        <v>65.248933143669987</v>
      </c>
      <c r="S31" s="54">
        <f>VALUE('Standing Block'!D31)</f>
        <v>47.173628020228506</v>
      </c>
      <c r="T31" s="54">
        <f>VALUE('Canoe Relay'!D31)</f>
        <v>84.001184001184001</v>
      </c>
    </row>
    <row r="32" spans="1:20" x14ac:dyDescent="0.25">
      <c r="A32" s="15">
        <f>RANK(C32,C25:C40)</f>
        <v>4</v>
      </c>
      <c r="B32" s="16" t="s">
        <v>67</v>
      </c>
      <c r="C32" s="54">
        <f t="shared" si="1"/>
        <v>1100.6256818916256</v>
      </c>
      <c r="D32" s="54">
        <f>VALUE('Stock Saw'!D32)</f>
        <v>80.91671659676453</v>
      </c>
      <c r="E32" s="54">
        <f>VALUE('Fly Casting'!D32)</f>
        <v>33.333333333333329</v>
      </c>
      <c r="F32" s="18">
        <f>VALUE('Pole Climb'!D32)</f>
        <v>23.303896103896104</v>
      </c>
      <c r="G32" s="54">
        <f>VALUE('Obstacle Pole'!D32)</f>
        <v>68.269230769230774</v>
      </c>
      <c r="H32" s="54">
        <f>VALUE('Single Buck'!D32)</f>
        <v>100</v>
      </c>
      <c r="I32" s="54">
        <f>VALUE('Scoot Load'!D32)</f>
        <v>47.211549391838133</v>
      </c>
      <c r="J32" s="54">
        <f>VALUE(Birling!D32)</f>
        <v>13.950000000000001</v>
      </c>
      <c r="K32" s="54">
        <f>VALUE('Log Roll'!D32)</f>
        <v>82.065643553265389</v>
      </c>
      <c r="L32" s="54">
        <f>VALUE('Crosscut Hell'!D32)</f>
        <v>98.517563648082501</v>
      </c>
      <c r="M32" s="54">
        <f>VALUE('Bow Saw'!D32)</f>
        <v>55.705250552000294</v>
      </c>
      <c r="N32" s="54">
        <f>VALUE('Crosscut Saw'!D32)</f>
        <v>95.314025382362516</v>
      </c>
      <c r="O32" s="54">
        <f>VALUE('Pulp Toss'!D32)</f>
        <v>69.333333333333343</v>
      </c>
      <c r="P32" s="54">
        <f>VALUE('Pack Board'!D32)</f>
        <v>70.518367346938788</v>
      </c>
      <c r="Q32" s="54">
        <f>VALUE(Underhand!D32)</f>
        <v>66.806902018169623</v>
      </c>
      <c r="R32" s="54">
        <f>VALUE(Split!D32)</f>
        <v>71.730716603463776</v>
      </c>
      <c r="S32" s="54">
        <f>VALUE('Standing Block'!D32)</f>
        <v>34.582852748942713</v>
      </c>
      <c r="T32" s="54">
        <f>VALUE('Canoe Relay'!D32)</f>
        <v>89.066300510003927</v>
      </c>
    </row>
    <row r="33" spans="1:20" x14ac:dyDescent="0.25">
      <c r="A33" s="15">
        <f>RANK(C33,C25:C40)</f>
        <v>9</v>
      </c>
      <c r="B33" s="16" t="s">
        <v>68</v>
      </c>
      <c r="C33" s="54">
        <f t="shared" si="1"/>
        <v>844.29537066413536</v>
      </c>
      <c r="D33" s="54">
        <f>VALUE('Stock Saw'!D33)</f>
        <v>78.403483309143667</v>
      </c>
      <c r="E33" s="54">
        <f>VALUE('Fly Casting'!D33)</f>
        <v>33.333333333333329</v>
      </c>
      <c r="F33" s="18">
        <f>VALUE('Pole Climb'!D33)</f>
        <v>18.688551908015331</v>
      </c>
      <c r="G33" s="54">
        <f>VALUE('Obstacle Pole'!D33)</f>
        <v>44.571029993024872</v>
      </c>
      <c r="H33" s="54">
        <f>VALUE('Single Buck'!D33)</f>
        <v>77.080581241743729</v>
      </c>
      <c r="I33" s="54">
        <f>VALUE('Scoot Load'!D33)</f>
        <v>46.499025952215682</v>
      </c>
      <c r="J33" s="54">
        <f>VALUE(Birling!D33)</f>
        <v>10.041666666666666</v>
      </c>
      <c r="K33" s="54">
        <f>VALUE('Log Roll'!D33)</f>
        <v>52.960312296681856</v>
      </c>
      <c r="L33" s="54">
        <f>VALUE('Crosscut Hell'!D33)</f>
        <v>50.78073089700996</v>
      </c>
      <c r="M33" s="54">
        <f>VALUE('Bow Saw'!D33)</f>
        <v>48.750532211050341</v>
      </c>
      <c r="N33" s="54">
        <f>VALUE('Crosscut Saw'!D33)</f>
        <v>62.160441426146008</v>
      </c>
      <c r="O33" s="54">
        <f>VALUE('Pulp Toss'!D33)</f>
        <v>61.320754716981128</v>
      </c>
      <c r="P33" s="54">
        <f>VALUE('Pack Board'!D33)</f>
        <v>84.347995899038239</v>
      </c>
      <c r="Q33" s="54">
        <f>VALUE(Underhand!D33)</f>
        <v>32.529118959733196</v>
      </c>
      <c r="R33" s="54">
        <f>VALUE(Split!D33)</f>
        <v>40.911523367820188</v>
      </c>
      <c r="S33" s="54">
        <f>VALUE('Standing Block'!D33)</f>
        <v>25.067680547814319</v>
      </c>
      <c r="T33" s="54">
        <f>VALUE('Canoe Relay'!D33)</f>
        <v>76.848607937716849</v>
      </c>
    </row>
    <row r="34" spans="1:20" x14ac:dyDescent="0.25">
      <c r="A34" s="15">
        <f>RANK(C34,C25:C40)</f>
        <v>2</v>
      </c>
      <c r="B34" s="16" t="s">
        <v>92</v>
      </c>
      <c r="C34" s="54">
        <f t="shared" si="1"/>
        <v>1238.1197554131838</v>
      </c>
      <c r="D34" s="54">
        <f>VALUE('Stock Saw'!D34)</f>
        <v>84.883720930232556</v>
      </c>
      <c r="E34" s="54">
        <f>VALUE('Fly Casting'!D34)</f>
        <v>100</v>
      </c>
      <c r="F34" s="18">
        <f>VALUE('Pole Climb'!D34)</f>
        <v>74.271523178807954</v>
      </c>
      <c r="G34" s="54">
        <f>VALUE('Obstacle Pole'!D34)</f>
        <v>64.798539751216865</v>
      </c>
      <c r="H34" s="54">
        <f>VALUE('Single Buck'!D34)</f>
        <v>23.909035033804553</v>
      </c>
      <c r="I34" s="54">
        <f>VALUE('Scoot Load'!D34)</f>
        <v>82.729771722242148</v>
      </c>
      <c r="J34" s="54">
        <f>VALUE(Birling!D34)</f>
        <v>3.833333333333333</v>
      </c>
      <c r="K34" s="54">
        <f>VALUE('Log Roll'!D34)</f>
        <v>76.671899529042392</v>
      </c>
      <c r="L34" s="54">
        <f>VALUE('Crosscut Hell'!D34)</f>
        <v>94.790697674418595</v>
      </c>
      <c r="M34" s="54">
        <f>VALUE('Bow Saw'!D34)</f>
        <v>72.60267290996002</v>
      </c>
      <c r="N34" s="54">
        <f>VALUE('Crosscut Saw'!D34)</f>
        <v>100</v>
      </c>
      <c r="O34" s="54">
        <f>VALUE('Pulp Toss'!D34)</f>
        <v>100</v>
      </c>
      <c r="P34" s="54">
        <f>VALUE('Pack Board'!D34)</f>
        <v>94.425315625512383</v>
      </c>
      <c r="Q34" s="54">
        <f>VALUE(Underhand!D34)</f>
        <v>41.974946048447855</v>
      </c>
      <c r="R34" s="54">
        <f>VALUE(Split!D34)</f>
        <v>81.013776050865403</v>
      </c>
      <c r="S34" s="54">
        <f>VALUE('Standing Block'!D34)</f>
        <v>47.177162551979926</v>
      </c>
      <c r="T34" s="54">
        <f>VALUE('Canoe Relay'!D34)</f>
        <v>95.037361073319801</v>
      </c>
    </row>
    <row r="35" spans="1:20" x14ac:dyDescent="0.25">
      <c r="A35" s="15">
        <f>RANK(C35,C25:C40)</f>
        <v>11</v>
      </c>
      <c r="B35" s="53"/>
      <c r="C35" s="54">
        <f t="shared" si="1"/>
        <v>0</v>
      </c>
      <c r="D35" s="54">
        <f>VALUE('Stock Saw'!D35)</f>
        <v>0</v>
      </c>
      <c r="E35" s="54">
        <f>VALUE('Fly Casting'!D35)</f>
        <v>0</v>
      </c>
      <c r="F35" s="18">
        <f>VALUE('Pole Climb'!D35)</f>
        <v>0</v>
      </c>
      <c r="G35" s="54">
        <f>VALUE('Obstacle Pole'!D35)</f>
        <v>0</v>
      </c>
      <c r="H35" s="54">
        <f>VALUE('Single Buck'!D35)</f>
        <v>0</v>
      </c>
      <c r="I35" s="54">
        <f>VALUE('Scoot Load'!D35)</f>
        <v>0</v>
      </c>
      <c r="J35" s="54">
        <f>VALUE(Birling!D35)</f>
        <v>0</v>
      </c>
      <c r="K35" s="54">
        <f>VALUE('Log Roll'!D35)</f>
        <v>0</v>
      </c>
      <c r="L35" s="54">
        <f>VALUE('Crosscut Hell'!D35)</f>
        <v>0</v>
      </c>
      <c r="M35" s="54">
        <f>VALUE('Bow Saw'!D35)</f>
        <v>0</v>
      </c>
      <c r="N35" s="54">
        <f>VALUE('Crosscut Saw'!D35)</f>
        <v>0</v>
      </c>
      <c r="O35" s="54">
        <f>VALUE('Pulp Toss'!D35)</f>
        <v>0</v>
      </c>
      <c r="P35" s="54">
        <f>VALUE('Pack Board'!D35)</f>
        <v>0</v>
      </c>
      <c r="Q35" s="54">
        <f>VALUE(Underhand!D35)</f>
        <v>0</v>
      </c>
      <c r="R35" s="54">
        <f>VALUE(Split!D35)</f>
        <v>0</v>
      </c>
      <c r="S35" s="54">
        <f>VALUE('Standing Block'!D35)</f>
        <v>0</v>
      </c>
      <c r="T35" s="54">
        <f>VALUE('Canoe Relay'!D35)</f>
        <v>0</v>
      </c>
    </row>
    <row r="36" spans="1:20" x14ac:dyDescent="0.25">
      <c r="A36" s="15">
        <f>RANK(C36,C25:C40)</f>
        <v>11</v>
      </c>
      <c r="B36" s="53"/>
      <c r="C36" s="54">
        <f t="shared" si="1"/>
        <v>0</v>
      </c>
      <c r="D36" s="54">
        <f>VALUE('Stock Saw'!D36)</f>
        <v>0</v>
      </c>
      <c r="E36" s="54">
        <f>VALUE('Fly Casting'!D36)</f>
        <v>0</v>
      </c>
      <c r="F36" s="18">
        <f>VALUE('Pole Climb'!D36)</f>
        <v>0</v>
      </c>
      <c r="G36" s="54">
        <f>VALUE('Obstacle Pole'!D36)</f>
        <v>0</v>
      </c>
      <c r="H36" s="54">
        <f>VALUE('Single Buck'!D36)</f>
        <v>0</v>
      </c>
      <c r="I36" s="54">
        <f>VALUE('Scoot Load'!D36)</f>
        <v>0</v>
      </c>
      <c r="J36" s="54">
        <f>VALUE(Birling!D36)</f>
        <v>0</v>
      </c>
      <c r="K36" s="54">
        <f>VALUE('Log Roll'!D36)</f>
        <v>0</v>
      </c>
      <c r="L36" s="54">
        <f>VALUE('Crosscut Hell'!D36)</f>
        <v>0</v>
      </c>
      <c r="M36" s="54">
        <f>VALUE('Bow Saw'!D36)</f>
        <v>0</v>
      </c>
      <c r="N36" s="54">
        <f>VALUE('Crosscut Saw'!D36)</f>
        <v>0</v>
      </c>
      <c r="O36" s="54">
        <f>VALUE('Pulp Toss'!D36)</f>
        <v>0</v>
      </c>
      <c r="P36" s="54">
        <f>VALUE('Pack Board'!D36)</f>
        <v>0</v>
      </c>
      <c r="Q36" s="54">
        <f>VALUE(Underhand!D36)</f>
        <v>0</v>
      </c>
      <c r="R36" s="54">
        <f>VALUE(Split!D36)</f>
        <v>0</v>
      </c>
      <c r="S36" s="54">
        <f>VALUE('Standing Block'!D36)</f>
        <v>0</v>
      </c>
      <c r="T36" s="54">
        <f>VALUE('Canoe Relay'!D36)</f>
        <v>0</v>
      </c>
    </row>
    <row r="37" spans="1:20" x14ac:dyDescent="0.25">
      <c r="A37" s="15">
        <f>RANK(C37,C25:C40)</f>
        <v>11</v>
      </c>
      <c r="B37" s="53"/>
      <c r="C37" s="54">
        <f t="shared" si="1"/>
        <v>0</v>
      </c>
      <c r="D37" s="54">
        <f>VALUE('Stock Saw'!D37)</f>
        <v>0</v>
      </c>
      <c r="E37" s="54">
        <f>VALUE('Fly Casting'!D37)</f>
        <v>0</v>
      </c>
      <c r="F37" s="18">
        <f>VALUE('Pole Climb'!D37)</f>
        <v>0</v>
      </c>
      <c r="G37" s="54">
        <f>VALUE('Obstacle Pole'!D37)</f>
        <v>0</v>
      </c>
      <c r="H37" s="54">
        <f>VALUE('Single Buck'!D37)</f>
        <v>0</v>
      </c>
      <c r="I37" s="54">
        <f>VALUE('Scoot Load'!D37)</f>
        <v>0</v>
      </c>
      <c r="J37" s="54">
        <f>VALUE(Birling!D37)</f>
        <v>0</v>
      </c>
      <c r="K37" s="54">
        <f>VALUE('Log Roll'!D37)</f>
        <v>0</v>
      </c>
      <c r="L37" s="54">
        <f>VALUE('Crosscut Hell'!D37)</f>
        <v>0</v>
      </c>
      <c r="M37" s="54">
        <f>VALUE('Bow Saw'!D37)</f>
        <v>0</v>
      </c>
      <c r="N37" s="54">
        <f>VALUE('Crosscut Saw'!D37)</f>
        <v>0</v>
      </c>
      <c r="O37" s="54">
        <f>VALUE('Pulp Toss'!D37)</f>
        <v>0</v>
      </c>
      <c r="P37" s="54">
        <f>VALUE('Pack Board'!D37)</f>
        <v>0</v>
      </c>
      <c r="Q37" s="54">
        <f>VALUE(Underhand!D37)</f>
        <v>0</v>
      </c>
      <c r="R37" s="54">
        <f>VALUE(Split!D37)</f>
        <v>0</v>
      </c>
      <c r="S37" s="54">
        <f>VALUE('Standing Block'!D37)</f>
        <v>0</v>
      </c>
      <c r="T37" s="54">
        <f>VALUE('Canoe Relay'!D37)</f>
        <v>0</v>
      </c>
    </row>
    <row r="38" spans="1:20" x14ac:dyDescent="0.25">
      <c r="A38" s="15">
        <f>RANK(C38,C25:C40)</f>
        <v>11</v>
      </c>
      <c r="B38" s="53"/>
      <c r="C38" s="54">
        <f t="shared" si="1"/>
        <v>0</v>
      </c>
      <c r="D38" s="54">
        <f>VALUE('Stock Saw'!D38)</f>
        <v>0</v>
      </c>
      <c r="E38" s="54">
        <f>VALUE('Fly Casting'!D38)</f>
        <v>0</v>
      </c>
      <c r="F38" s="18">
        <f>VALUE('Pole Climb'!D38)</f>
        <v>0</v>
      </c>
      <c r="G38" s="54">
        <f>VALUE('Obstacle Pole'!D38)</f>
        <v>0</v>
      </c>
      <c r="H38" s="54">
        <f>VALUE('Single Buck'!D38)</f>
        <v>0</v>
      </c>
      <c r="I38" s="54">
        <f>VALUE('Scoot Load'!D38)</f>
        <v>0</v>
      </c>
      <c r="J38" s="54">
        <f>VALUE(Birling!D38)</f>
        <v>0</v>
      </c>
      <c r="K38" s="54">
        <f>VALUE('Log Roll'!D38)</f>
        <v>0</v>
      </c>
      <c r="L38" s="54">
        <f>VALUE('Crosscut Hell'!D38)</f>
        <v>0</v>
      </c>
      <c r="M38" s="54">
        <f>VALUE('Bow Saw'!D38)</f>
        <v>0</v>
      </c>
      <c r="N38" s="54">
        <f>VALUE('Crosscut Saw'!D38)</f>
        <v>0</v>
      </c>
      <c r="O38" s="54">
        <f>VALUE('Pulp Toss'!D38)</f>
        <v>0</v>
      </c>
      <c r="P38" s="54">
        <f>VALUE('Pack Board'!D38)</f>
        <v>0</v>
      </c>
      <c r="Q38" s="54">
        <f>VALUE(Underhand!D38)</f>
        <v>0</v>
      </c>
      <c r="R38" s="54">
        <f>VALUE(Split!D38)</f>
        <v>0</v>
      </c>
      <c r="S38" s="54">
        <f>VALUE('Standing Block'!D38)</f>
        <v>0</v>
      </c>
      <c r="T38" s="54">
        <f>VALUE('Canoe Relay'!D38)</f>
        <v>0</v>
      </c>
    </row>
    <row r="39" spans="1:20" x14ac:dyDescent="0.25">
      <c r="A39" s="15">
        <f>RANK(C39,C25:C40)</f>
        <v>11</v>
      </c>
      <c r="B39" s="16"/>
      <c r="C39" s="54">
        <f t="shared" si="1"/>
        <v>0</v>
      </c>
      <c r="D39" s="54">
        <f>VALUE('Stock Saw'!D39)</f>
        <v>0</v>
      </c>
      <c r="E39" s="54">
        <f>VALUE('Fly Casting'!D39)</f>
        <v>0</v>
      </c>
      <c r="F39" s="18">
        <f>VALUE('Pole Climb'!D39)</f>
        <v>0</v>
      </c>
      <c r="G39" s="54">
        <f>VALUE('Obstacle Pole'!D39)</f>
        <v>0</v>
      </c>
      <c r="H39" s="54">
        <f>VALUE('Single Buck'!D39)</f>
        <v>0</v>
      </c>
      <c r="I39" s="54">
        <f>VALUE('Scoot Load'!D39)</f>
        <v>0</v>
      </c>
      <c r="J39" s="54">
        <f>VALUE(Birling!D39)</f>
        <v>0</v>
      </c>
      <c r="K39" s="54">
        <f>VALUE('Log Roll'!D39)</f>
        <v>0</v>
      </c>
      <c r="L39" s="54">
        <f>VALUE('Crosscut Hell'!D39)</f>
        <v>0</v>
      </c>
      <c r="M39" s="54">
        <f>VALUE('Bow Saw'!D39)</f>
        <v>0</v>
      </c>
      <c r="N39" s="54">
        <f>VALUE('Crosscut Saw'!D39)</f>
        <v>0</v>
      </c>
      <c r="O39" s="54">
        <f>VALUE('Pulp Toss'!D39)</f>
        <v>0</v>
      </c>
      <c r="P39" s="54">
        <f>VALUE('Pack Board'!D39)</f>
        <v>0</v>
      </c>
      <c r="Q39" s="54">
        <f>VALUE(Underhand!D39)</f>
        <v>0</v>
      </c>
      <c r="R39" s="54">
        <f>VALUE(Split!D39)</f>
        <v>0</v>
      </c>
      <c r="S39" s="54">
        <f>VALUE('Standing Block'!D39)</f>
        <v>0</v>
      </c>
      <c r="T39" s="54">
        <f>VALUE('Canoe Relay'!D39)</f>
        <v>0</v>
      </c>
    </row>
    <row r="40" spans="1:20" x14ac:dyDescent="0.25">
      <c r="A40" s="15">
        <f>RANK(C40,C25:C40)</f>
        <v>11</v>
      </c>
      <c r="B40" s="16"/>
      <c r="C40" s="54">
        <f t="shared" si="1"/>
        <v>0</v>
      </c>
      <c r="D40" s="54">
        <f>VALUE('Stock Saw'!D40)</f>
        <v>0</v>
      </c>
      <c r="E40" s="54">
        <f>VALUE('Fly Casting'!D40)</f>
        <v>0</v>
      </c>
      <c r="F40" s="18">
        <f>VALUE('Pole Climb'!D40)</f>
        <v>0</v>
      </c>
      <c r="G40" s="54">
        <f>VALUE('Obstacle Pole'!D40)</f>
        <v>0</v>
      </c>
      <c r="H40" s="54">
        <f>VALUE('Single Buck'!D40)</f>
        <v>0</v>
      </c>
      <c r="I40" s="54">
        <f>VALUE('Scoot Load'!D40)</f>
        <v>0</v>
      </c>
      <c r="J40" s="54">
        <f>VALUE(Birling!D40)</f>
        <v>0</v>
      </c>
      <c r="K40" s="54">
        <f>VALUE('Log Roll'!D40)</f>
        <v>0</v>
      </c>
      <c r="L40" s="54">
        <f>VALUE('Crosscut Hell'!D40)</f>
        <v>0</v>
      </c>
      <c r="M40" s="54">
        <f>VALUE('Bow Saw'!D40)</f>
        <v>0</v>
      </c>
      <c r="N40" s="54">
        <f>VALUE('Crosscut Saw'!D40)</f>
        <v>0</v>
      </c>
      <c r="O40" s="54">
        <f>VALUE('Pulp Toss'!D40)</f>
        <v>0</v>
      </c>
      <c r="P40" s="54">
        <f>VALUE('Pack Board'!D40)</f>
        <v>0</v>
      </c>
      <c r="Q40" s="54">
        <f>VALUE(Underhand!D40)</f>
        <v>0</v>
      </c>
      <c r="R40" s="54">
        <f>VALUE(Split!D40)</f>
        <v>0</v>
      </c>
      <c r="S40" s="54">
        <f>VALUE('Standing Block'!D40)</f>
        <v>0</v>
      </c>
      <c r="T40" s="54">
        <f>VALUE('Canoe Relay'!D40)</f>
        <v>0</v>
      </c>
    </row>
    <row r="41" spans="1:20" x14ac:dyDescent="0.25">
      <c r="S41" s="54"/>
    </row>
    <row r="42" spans="1:20" x14ac:dyDescent="0.25">
      <c r="A42" s="48" t="s">
        <v>12</v>
      </c>
      <c r="B42" s="49" t="s">
        <v>35</v>
      </c>
      <c r="C42" s="49" t="s">
        <v>9</v>
      </c>
      <c r="D42" s="49" t="s">
        <v>98</v>
      </c>
      <c r="E42" s="50" t="s">
        <v>99</v>
      </c>
      <c r="F42" s="49" t="s">
        <v>36</v>
      </c>
      <c r="G42" s="49" t="s">
        <v>38</v>
      </c>
      <c r="H42" s="49" t="s">
        <v>37</v>
      </c>
      <c r="I42" s="49" t="s">
        <v>101</v>
      </c>
      <c r="J42" s="49" t="s">
        <v>39</v>
      </c>
      <c r="K42" s="49" t="s">
        <v>40</v>
      </c>
      <c r="L42" s="49" t="s">
        <v>41</v>
      </c>
      <c r="M42" s="49" t="s">
        <v>42</v>
      </c>
      <c r="N42" s="49" t="s">
        <v>62</v>
      </c>
      <c r="O42" s="49" t="s">
        <v>44</v>
      </c>
      <c r="P42" s="49" t="s">
        <v>45</v>
      </c>
      <c r="Q42" s="49" t="s">
        <v>46</v>
      </c>
      <c r="R42" s="49" t="s">
        <v>63</v>
      </c>
      <c r="S42" s="59" t="s">
        <v>47</v>
      </c>
      <c r="T42" s="61" t="s">
        <v>106</v>
      </c>
    </row>
    <row r="43" spans="1:20" x14ac:dyDescent="0.25">
      <c r="A43" s="51" t="s">
        <v>2</v>
      </c>
      <c r="B43" s="51" t="s">
        <v>69</v>
      </c>
      <c r="C43" s="10" t="s">
        <v>3</v>
      </c>
      <c r="D43" s="10" t="s">
        <v>53</v>
      </c>
      <c r="E43" s="52" t="s">
        <v>100</v>
      </c>
      <c r="F43" s="10" t="s">
        <v>49</v>
      </c>
      <c r="G43" s="10" t="s">
        <v>36</v>
      </c>
      <c r="H43" s="10" t="s">
        <v>50</v>
      </c>
      <c r="I43" s="10" t="s">
        <v>102</v>
      </c>
      <c r="J43" s="10"/>
      <c r="K43" s="10" t="s">
        <v>51</v>
      </c>
      <c r="L43" s="10" t="s">
        <v>52</v>
      </c>
      <c r="M43" s="10" t="s">
        <v>53</v>
      </c>
      <c r="N43" s="10" t="s">
        <v>53</v>
      </c>
      <c r="O43" s="10" t="s">
        <v>55</v>
      </c>
      <c r="P43" s="10" t="s">
        <v>56</v>
      </c>
      <c r="Q43" s="10" t="s">
        <v>57</v>
      </c>
      <c r="R43" s="10" t="s">
        <v>29</v>
      </c>
      <c r="S43" s="60" t="s">
        <v>58</v>
      </c>
      <c r="T43" s="58" t="s">
        <v>105</v>
      </c>
    </row>
    <row r="44" spans="1:20" x14ac:dyDescent="0.25">
      <c r="A44" s="15">
        <f>RANK(C44,C44:C51)</f>
        <v>2</v>
      </c>
      <c r="B44" s="16" t="s">
        <v>59</v>
      </c>
      <c r="C44" s="54">
        <f>SUM(D44:T44)</f>
        <v>1147.3474515768498</v>
      </c>
      <c r="D44" s="54">
        <f>VALUE('Stock Saw'!D44)</f>
        <v>69.59697051663511</v>
      </c>
      <c r="E44" s="54">
        <f>VALUE('Fly Casting'!D44)</f>
        <v>100</v>
      </c>
      <c r="F44" s="18">
        <f>VALUE('Pole Climb'!D44)</f>
        <v>54.612230953194384</v>
      </c>
      <c r="G44" s="54">
        <f>VALUE('Obstacle Pole'!D44)</f>
        <v>40.888839385163735</v>
      </c>
      <c r="H44" s="54">
        <f>VALUE('Single Buck'!D44)</f>
        <v>87.969348659003828</v>
      </c>
      <c r="I44" s="54">
        <f>VALUE('Scoot Load'!D44)</f>
        <v>86.426460014380439</v>
      </c>
      <c r="J44" s="54">
        <f>VALUE(Birling!D44)</f>
        <v>100</v>
      </c>
      <c r="K44" s="54">
        <f>VALUE('Log Roll'!D44)</f>
        <v>72.348448225853218</v>
      </c>
      <c r="L44" s="54">
        <f>VALUE('Crosscut Hell'!D44)</f>
        <v>74.809535512410918</v>
      </c>
      <c r="M44" s="54">
        <f>VALUE('Bow Saw'!D44)</f>
        <v>71.063509958662152</v>
      </c>
      <c r="N44" s="54">
        <f>VALUE('Crosscut Saw'!D44)</f>
        <v>58.879082082965581</v>
      </c>
      <c r="O44" s="54">
        <f>VALUE('Pulp Toss'!D44)</f>
        <v>62.051282051282051</v>
      </c>
      <c r="P44" s="54">
        <f>VALUE('Pack Board'!D44)</f>
        <v>76.172434116359355</v>
      </c>
      <c r="Q44" s="54">
        <f>VALUE(Underhand!D44)</f>
        <v>35.948301386439411</v>
      </c>
      <c r="R44" s="54">
        <f>VALUE(Split!D44)</f>
        <v>59.22990206439794</v>
      </c>
      <c r="S44" s="54">
        <f>VALUE('Standing Block'!D44)</f>
        <v>21.606324110671938</v>
      </c>
      <c r="T44" s="54">
        <f>VALUE('Canoe Relay'!D44)</f>
        <v>75.74478253942965</v>
      </c>
    </row>
    <row r="45" spans="1:20" x14ac:dyDescent="0.25">
      <c r="A45" s="15">
        <f>RANK(C45,C44:C51)</f>
        <v>7</v>
      </c>
      <c r="B45" s="16" t="s">
        <v>93</v>
      </c>
      <c r="C45" s="54">
        <f t="shared" ref="C45:C51" si="2">SUM(D45:T45)</f>
        <v>752.06949646775843</v>
      </c>
      <c r="D45" s="54">
        <f>VALUE('Stock Saw'!D45)</f>
        <v>25.825554551841819</v>
      </c>
      <c r="E45" s="54">
        <f>VALUE('Fly Casting'!D45)</f>
        <v>33.333333333333329</v>
      </c>
      <c r="F45" s="18">
        <f>VALUE('Pole Climb'!D45)</f>
        <v>66.576426488962937</v>
      </c>
      <c r="G45" s="54">
        <f>VALUE('Obstacle Pole'!D45)</f>
        <v>51.546922536859341</v>
      </c>
      <c r="H45" s="54">
        <f>VALUE('Single Buck'!D45)</f>
        <v>59.444904722452364</v>
      </c>
      <c r="I45" s="54">
        <f>VALUE('Scoot Load'!D45)</f>
        <v>39.727511430197758</v>
      </c>
      <c r="J45" s="54">
        <f>VALUE(Birling!D45)</f>
        <v>3.3250000000000002</v>
      </c>
      <c r="K45" s="54">
        <f>VALUE('Log Roll'!D45)</f>
        <v>51.649641082274989</v>
      </c>
      <c r="L45" s="54">
        <f>VALUE('Crosscut Hell'!D45)</f>
        <v>49.787373241740269</v>
      </c>
      <c r="M45" s="54">
        <f>VALUE('Bow Saw'!D45)</f>
        <v>61.522611430430544</v>
      </c>
      <c r="N45" s="54">
        <f>VALUE('Crosscut Saw'!D45)</f>
        <v>46.233280199598035</v>
      </c>
      <c r="O45" s="54">
        <f>VALUE('Pulp Toss'!D45)</f>
        <v>43.525179856115109</v>
      </c>
      <c r="P45" s="54">
        <f>VALUE('Pack Board'!D45)</f>
        <v>75.574304569375983</v>
      </c>
      <c r="Q45" s="54">
        <f>VALUE(Underhand!D45)</f>
        <v>26.531562345608634</v>
      </c>
      <c r="R45" s="54">
        <f>VALUE(Split!D45)</f>
        <v>55.998534505728749</v>
      </c>
      <c r="S45" s="54">
        <f>VALUE('Standing Block'!D45)</f>
        <v>0</v>
      </c>
      <c r="T45" s="54">
        <f>VALUE('Canoe Relay'!D45)</f>
        <v>61.467356173238528</v>
      </c>
    </row>
    <row r="46" spans="1:20" x14ac:dyDescent="0.25">
      <c r="A46" s="15">
        <f>RANK(C46,C44:C51)</f>
        <v>1</v>
      </c>
      <c r="B46" s="16" t="s">
        <v>60</v>
      </c>
      <c r="C46" s="54">
        <f t="shared" si="2"/>
        <v>1617.106313333067</v>
      </c>
      <c r="D46" s="54">
        <f>VALUE('Stock Saw'!D46)</f>
        <v>100</v>
      </c>
      <c r="E46" s="54">
        <f>VALUE('Fly Casting'!D46)</f>
        <v>100</v>
      </c>
      <c r="F46" s="18">
        <f>VALUE('Pole Climb'!D46)</f>
        <v>100</v>
      </c>
      <c r="G46" s="54">
        <f>VALUE('Obstacle Pole'!D46)</f>
        <v>100</v>
      </c>
      <c r="H46" s="54">
        <f>VALUE('Single Buck'!D46)</f>
        <v>100</v>
      </c>
      <c r="I46" s="54">
        <f>VALUE('Scoot Load'!D46)</f>
        <v>100</v>
      </c>
      <c r="J46" s="54">
        <f>VALUE(Birling!D46)</f>
        <v>22.141666666666669</v>
      </c>
      <c r="K46" s="54">
        <f>VALUE('Log Roll'!D46)</f>
        <v>100</v>
      </c>
      <c r="L46" s="54">
        <f>VALUE('Crosscut Hell'!D46)</f>
        <v>100</v>
      </c>
      <c r="M46" s="54">
        <f>VALUE('Bow Saw'!D46)</f>
        <v>100</v>
      </c>
      <c r="N46" s="54">
        <f>VALUE('Crosscut Saw'!D46)</f>
        <v>100</v>
      </c>
      <c r="O46" s="54">
        <f>VALUE('Pulp Toss'!D46)</f>
        <v>100</v>
      </c>
      <c r="P46" s="54">
        <f>VALUE('Pack Board'!D46)</f>
        <v>100</v>
      </c>
      <c r="Q46" s="54">
        <f>VALUE(Underhand!D46)</f>
        <v>100</v>
      </c>
      <c r="R46" s="54">
        <f>VALUE(Split!D46)</f>
        <v>100</v>
      </c>
      <c r="S46" s="54">
        <f>VALUE('Standing Block'!D46)</f>
        <v>100</v>
      </c>
      <c r="T46" s="54">
        <f>VALUE('Canoe Relay'!D46)</f>
        <v>94.964646666400341</v>
      </c>
    </row>
    <row r="47" spans="1:20" x14ac:dyDescent="0.25">
      <c r="A47" s="15">
        <f>RANK(C47,C44:C51)</f>
        <v>4</v>
      </c>
      <c r="B47" s="16" t="s">
        <v>61</v>
      </c>
      <c r="C47" s="54">
        <f t="shared" si="2"/>
        <v>1004.9395970756124</v>
      </c>
      <c r="D47" s="54">
        <f>VALUE('Stock Saw'!D47)</f>
        <v>42.291255752794207</v>
      </c>
      <c r="E47" s="54">
        <f>VALUE('Fly Casting'!D47)</f>
        <v>33.333333333333329</v>
      </c>
      <c r="F47" s="18">
        <f>VALUE('Pole Climb'!D47)</f>
        <v>62.637147335423194</v>
      </c>
      <c r="G47" s="54">
        <f>VALUE('Obstacle Pole'!D47)</f>
        <v>62.188717601219722</v>
      </c>
      <c r="H47" s="54">
        <f>VALUE('Single Buck'!D47)</f>
        <v>96.341054044981533</v>
      </c>
      <c r="I47" s="54">
        <f>VALUE('Scoot Load'!D47)</f>
        <v>93.869582194455276</v>
      </c>
      <c r="J47" s="54">
        <f>VALUE(Birling!D47)</f>
        <v>3.9666666666666663</v>
      </c>
      <c r="K47" s="54">
        <f>VALUE('Log Roll'!D47)</f>
        <v>43.279352226720647</v>
      </c>
      <c r="L47" s="54">
        <f>VALUE('Crosscut Hell'!D47)</f>
        <v>46.37416209628276</v>
      </c>
      <c r="M47" s="54">
        <f>VALUE('Bow Saw'!D47)</f>
        <v>58.524759284731772</v>
      </c>
      <c r="N47" s="54">
        <f>VALUE('Crosscut Saw'!D47)</f>
        <v>67.173497130198385</v>
      </c>
      <c r="O47" s="54">
        <f>VALUE('Pulp Toss'!D47)</f>
        <v>53.539823008849567</v>
      </c>
      <c r="P47" s="54">
        <f>VALUE('Pack Board'!D47)</f>
        <v>94.68836673818619</v>
      </c>
      <c r="Q47" s="54">
        <f>VALUE(Underhand!D47)</f>
        <v>41.086115320670316</v>
      </c>
      <c r="R47" s="54">
        <f>VALUE(Split!D47)</f>
        <v>79.867939765331812</v>
      </c>
      <c r="S47" s="54">
        <f>VALUE('Standing Block'!D47)</f>
        <v>30.244550182582714</v>
      </c>
      <c r="T47" s="54">
        <f>VALUE('Canoe Relay'!D47)</f>
        <v>95.533274393184371</v>
      </c>
    </row>
    <row r="48" spans="1:20" x14ac:dyDescent="0.25">
      <c r="A48" s="15">
        <f>RANK(C48,C44:C51)</f>
        <v>8</v>
      </c>
      <c r="B48" s="16" t="s">
        <v>94</v>
      </c>
      <c r="C48" s="54">
        <f t="shared" si="2"/>
        <v>735.00091768910465</v>
      </c>
      <c r="D48" s="54">
        <f>VALUE('Stock Saw'!D48)</f>
        <v>65.254882069490236</v>
      </c>
      <c r="E48" s="54">
        <f>VALUE('Fly Casting'!D48)</f>
        <v>33.333333333333329</v>
      </c>
      <c r="F48" s="18">
        <f>VALUE('Pole Climb'!D48)</f>
        <v>47.63820593056176</v>
      </c>
      <c r="G48" s="54">
        <f>VALUE('Obstacle Pole'!D48)</f>
        <v>0</v>
      </c>
      <c r="H48" s="54">
        <f>VALUE('Single Buck'!D48)</f>
        <v>81.016231474947077</v>
      </c>
      <c r="I48" s="54">
        <f>VALUE('Scoot Load'!D48)</f>
        <v>52.628250346622551</v>
      </c>
      <c r="J48" s="54">
        <f>VALUE(Birling!D48)</f>
        <v>2.6</v>
      </c>
      <c r="K48" s="54">
        <f>VALUE('Log Roll'!D48)</f>
        <v>47.580593883130931</v>
      </c>
      <c r="L48" s="54">
        <f>VALUE('Crosscut Hell'!D48)</f>
        <v>46.37416209628276</v>
      </c>
      <c r="M48" s="54">
        <f>VALUE('Bow Saw'!D48)</f>
        <v>45.498048441426505</v>
      </c>
      <c r="N48" s="54">
        <f>VALUE('Crosscut Saw'!D48)</f>
        <v>44.753790419965114</v>
      </c>
      <c r="O48" s="54">
        <f>VALUE('Pulp Toss'!D48)</f>
        <v>48.79032258064516</v>
      </c>
      <c r="P48" s="54">
        <f>VALUE('Pack Board'!D48)</f>
        <v>36.115768463073849</v>
      </c>
      <c r="Q48" s="54">
        <f>VALUE(Underhand!D47)</f>
        <v>41.086115320670316</v>
      </c>
      <c r="R48" s="54">
        <f>VALUE(Split!D48)</f>
        <v>73.422420193021523</v>
      </c>
      <c r="S48" s="54">
        <f>VALUE('Standing Block'!D48)</f>
        <v>0</v>
      </c>
      <c r="T48" s="54">
        <f>VALUE('Canoe Relay'!D48)</f>
        <v>68.90879313593345</v>
      </c>
    </row>
    <row r="49" spans="1:20" x14ac:dyDescent="0.25">
      <c r="A49" s="15">
        <f>RANK(C49,C44:C51)</f>
        <v>3</v>
      </c>
      <c r="B49" s="16" t="s">
        <v>95</v>
      </c>
      <c r="C49" s="54">
        <f t="shared" si="2"/>
        <v>1023.0397143017726</v>
      </c>
      <c r="D49" s="54">
        <f>VALUE('Stock Saw'!D49)</f>
        <v>37.436345118579951</v>
      </c>
      <c r="E49" s="54">
        <f>VALUE('Fly Casting'!D49)</f>
        <v>100</v>
      </c>
      <c r="F49" s="18">
        <f>VALUE('Pole Climb'!D49)</f>
        <v>83.298593017196438</v>
      </c>
      <c r="G49" s="54">
        <f>VALUE('Obstacle Pole'!D49)</f>
        <v>79.418763972019889</v>
      </c>
      <c r="H49" s="54">
        <f>VALUE('Single Buck'!D49)</f>
        <v>57.630522088353416</v>
      </c>
      <c r="I49" s="54">
        <f>VALUE('Scoot Load'!D49)</f>
        <v>42.155716623801723</v>
      </c>
      <c r="J49" s="54">
        <f>VALUE(Birling!D49)</f>
        <v>4.8500000000000005</v>
      </c>
      <c r="K49" s="54">
        <f>VALUE('Log Roll'!D49)</f>
        <v>72.313490529570927</v>
      </c>
      <c r="L49" s="54">
        <f>VALUE('Crosscut Hell'!D49)</f>
        <v>72.030288689067675</v>
      </c>
      <c r="M49" s="54">
        <f>VALUE('Bow Saw'!D49)</f>
        <v>75.828729281767963</v>
      </c>
      <c r="N49" s="54">
        <f>VALUE('Crosscut Saw'!D49)</f>
        <v>62.898359419196694</v>
      </c>
      <c r="O49" s="54">
        <f>VALUE('Pulp Toss'!D49)</f>
        <v>64.705882352941174</v>
      </c>
      <c r="P49" s="54">
        <f>VALUE('Pack Board'!D49)</f>
        <v>62.020977582779182</v>
      </c>
      <c r="Q49" s="54">
        <f>VALUE(Underhand!D48)</f>
        <v>23.40757256976169</v>
      </c>
      <c r="R49" s="54">
        <f>VALUE(Split!D49)</f>
        <v>64.095917044718078</v>
      </c>
      <c r="S49" s="54">
        <f>VALUE('Standing Block'!D49)</f>
        <v>20.948556012017903</v>
      </c>
      <c r="T49" s="54">
        <f>VALUE('Canoe Relay'!D49)</f>
        <v>100</v>
      </c>
    </row>
    <row r="50" spans="1:20" x14ac:dyDescent="0.25">
      <c r="A50" s="15">
        <f>RANK(C50,C44:C51)</f>
        <v>5</v>
      </c>
      <c r="B50" s="16" t="s">
        <v>96</v>
      </c>
      <c r="C50" s="54">
        <f t="shared" si="2"/>
        <v>889.96546407739879</v>
      </c>
      <c r="D50" s="54">
        <f>VALUE('Stock Saw'!D50)</f>
        <v>61.029411764705884</v>
      </c>
      <c r="E50" s="54">
        <f>VALUE('Fly Casting'!D50)</f>
        <v>33.333333333333329</v>
      </c>
      <c r="F50" s="18">
        <f>VALUE('Pole Climb'!D50)</f>
        <v>58.053386598874155</v>
      </c>
      <c r="G50" s="54">
        <f>VALUE('Obstacle Pole'!D50)</f>
        <v>30.400817092695853</v>
      </c>
      <c r="H50" s="54">
        <f>VALUE('Single Buck'!D50)</f>
        <v>45.689723792087875</v>
      </c>
      <c r="I50" s="54">
        <f>VALUE('Scoot Load'!D50)</f>
        <v>79.602649006622528</v>
      </c>
      <c r="J50" s="54">
        <f>VALUE(Birling!D50)</f>
        <v>2.9000000000000004</v>
      </c>
      <c r="K50" s="54">
        <f>VALUE('Log Roll'!D50)</f>
        <v>49.936603269936604</v>
      </c>
      <c r="L50" s="54">
        <f>VALUE('Crosscut Hell'!D50)</f>
        <v>67.494456762749451</v>
      </c>
      <c r="M50" s="54">
        <f>VALUE('Bow Saw'!D50)</f>
        <v>70.175655616031676</v>
      </c>
      <c r="N50" s="54">
        <f>VALUE('Crosscut Saw'!D50)</f>
        <v>65.019493177387915</v>
      </c>
      <c r="O50" s="54">
        <f>VALUE('Pulp Toss'!D50)</f>
        <v>58.173076923076927</v>
      </c>
      <c r="P50" s="54">
        <f>VALUE('Pack Board'!D50)</f>
        <v>56.706781998244956</v>
      </c>
      <c r="Q50" s="54">
        <f>VALUE(Underhand!D49)</f>
        <v>46.537012965370131</v>
      </c>
      <c r="R50" s="54">
        <f>VALUE(Split!D50)</f>
        <v>76.440100022732423</v>
      </c>
      <c r="S50" s="54">
        <f>VALUE('Standing Block'!D50)</f>
        <v>20.471874765935137</v>
      </c>
      <c r="T50" s="54">
        <f>VALUE('Canoe Relay'!D50)</f>
        <v>68.001086987614059</v>
      </c>
    </row>
    <row r="51" spans="1:20" x14ac:dyDescent="0.25">
      <c r="A51" s="15">
        <f>RANK(C51,C44:C51)</f>
        <v>6</v>
      </c>
      <c r="B51" s="16" t="s">
        <v>92</v>
      </c>
      <c r="C51" s="54">
        <f t="shared" si="2"/>
        <v>802.11222910227752</v>
      </c>
      <c r="D51" s="54">
        <f>VALUE('Stock Saw'!D51)</f>
        <v>61.865833132964653</v>
      </c>
      <c r="E51" s="54">
        <f>VALUE('Fly Casting'!D51)</f>
        <v>33.333333333333329</v>
      </c>
      <c r="F51" s="18">
        <f>VALUE('Pole Climb'!D51)</f>
        <v>55.872072701852495</v>
      </c>
      <c r="G51" s="54">
        <f>VALUE('Obstacle Pole'!D51)</f>
        <v>64.392211892650408</v>
      </c>
      <c r="H51" s="54">
        <f>VALUE('Single Buck'!D51)</f>
        <v>43.937538273116964</v>
      </c>
      <c r="I51" s="54">
        <f>VALUE('Scoot Load'!D51)</f>
        <v>58.161290322580641</v>
      </c>
      <c r="J51" s="54">
        <f>VALUE(Birling!D51)</f>
        <v>4.583333333333333</v>
      </c>
      <c r="K51" s="54">
        <f>VALUE('Log Roll'!D51)</f>
        <v>77.136377693021345</v>
      </c>
      <c r="L51" s="54">
        <f>VALUE('Crosscut Hell'!D51)</f>
        <v>6.3416666666666659</v>
      </c>
      <c r="M51" s="54">
        <f>VALUE('Bow Saw'!D51)</f>
        <v>34.870712617301152</v>
      </c>
      <c r="N51" s="54">
        <f>VALUE('Crosscut Saw'!D51)</f>
        <v>36.024408683443134</v>
      </c>
      <c r="O51" s="54">
        <f>VALUE('Pulp Toss'!D51)</f>
        <v>76.582278481012651</v>
      </c>
      <c r="P51" s="54">
        <f>VALUE('Pack Board'!D51)</f>
        <v>86.586591376752637</v>
      </c>
      <c r="Q51" s="54">
        <f>VALUE(Underhand!D51)</f>
        <v>32.361053168312239</v>
      </c>
      <c r="R51" s="54">
        <f>VALUE(Split!D51)</f>
        <v>54.254735551324664</v>
      </c>
      <c r="S51" s="54">
        <f>VALUE('Standing Block'!D51)</f>
        <v>0</v>
      </c>
      <c r="T51" s="54">
        <f>VALUE('Canoe Relay'!D51)</f>
        <v>75.80879187461133</v>
      </c>
    </row>
  </sheetData>
  <mergeCells count="1">
    <mergeCell ref="B3:C3"/>
  </mergeCells>
  <pageMargins left="0.2" right="0.19027777777777777" top="0.40833333333333333" bottom="0.30277777777777776" header="0.51180555555555551" footer="0.51180555555555551"/>
  <pageSetup scale="86" firstPageNumber="0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4"/>
  <sheetViews>
    <sheetView workbookViewId="0"/>
  </sheetViews>
  <sheetFormatPr defaultRowHeight="13.2" x14ac:dyDescent="0.25"/>
  <sheetData>
    <row r="14" spans="2:2" x14ac:dyDescent="0.25">
      <c r="B14" t="s">
        <v>70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51"/>
  <sheetViews>
    <sheetView workbookViewId="0">
      <selection activeCell="F11" sqref="F11"/>
    </sheetView>
  </sheetViews>
  <sheetFormatPr defaultColWidth="9" defaultRowHeight="13.2" x14ac:dyDescent="0.25"/>
  <cols>
    <col min="1" max="4" width="9" style="1"/>
    <col min="5" max="5" width="7.33203125" style="1" customWidth="1"/>
    <col min="6" max="6" width="8.44140625" style="1" customWidth="1"/>
    <col min="7" max="7" width="2.6640625" style="1" hidden="1" customWidth="1"/>
    <col min="8" max="8" width="11.33203125" style="1" customWidth="1"/>
    <col min="9" max="9" width="12.88671875" style="1" hidden="1" customWidth="1"/>
    <col min="10" max="10" width="5.6640625" style="1" customWidth="1"/>
    <col min="11" max="11" width="7.6640625" style="1" customWidth="1"/>
    <col min="12" max="12" width="8.5546875" style="1" customWidth="1"/>
    <col min="13" max="13" width="2.6640625" style="1" hidden="1" customWidth="1"/>
    <col min="14" max="14" width="5.6640625" style="1" customWidth="1"/>
    <col min="15" max="15" width="7.6640625" style="1" customWidth="1"/>
    <col min="16" max="16" width="11.109375" style="1" customWidth="1"/>
    <col min="17" max="17" width="11.6640625" style="1" customWidth="1"/>
    <col min="18" max="18" width="9.109375" style="1" hidden="1" customWidth="1"/>
    <col min="19" max="19" width="9.109375" style="1" customWidth="1"/>
    <col min="20" max="20" width="12.109375" style="1" customWidth="1"/>
    <col min="21" max="16384" width="9" style="1"/>
  </cols>
  <sheetData>
    <row r="1" spans="1:22" x14ac:dyDescent="0.25">
      <c r="B1" s="2" t="s">
        <v>7</v>
      </c>
      <c r="H1" s="3"/>
      <c r="L1" s="3"/>
      <c r="Q1" s="3"/>
      <c r="T1" s="3"/>
    </row>
    <row r="2" spans="1:22" x14ac:dyDescent="0.25">
      <c r="J2" s="33"/>
      <c r="K2" s="34"/>
      <c r="L2" s="34"/>
      <c r="N2" s="33"/>
      <c r="O2" s="34"/>
      <c r="P2" s="34"/>
      <c r="Q2" s="34"/>
      <c r="R2" s="34"/>
      <c r="S2" s="34"/>
      <c r="T2" s="34"/>
      <c r="U2" s="33"/>
    </row>
    <row r="3" spans="1:22" ht="13.5" customHeight="1" thickBot="1" x14ac:dyDescent="0.3">
      <c r="B3" s="4"/>
      <c r="C3" s="4"/>
      <c r="D3" s="4"/>
      <c r="E3" s="5"/>
      <c r="F3" s="5"/>
      <c r="G3" s="5"/>
      <c r="H3" s="14"/>
      <c r="I3" s="14"/>
      <c r="J3" s="35" t="s">
        <v>8</v>
      </c>
      <c r="K3" s="34"/>
      <c r="L3" s="34"/>
      <c r="N3" s="35" t="s">
        <v>8</v>
      </c>
      <c r="O3" s="34"/>
      <c r="P3" s="34"/>
      <c r="Q3" s="34"/>
      <c r="R3" s="34"/>
      <c r="S3" s="36" t="s">
        <v>9</v>
      </c>
      <c r="T3" s="34"/>
      <c r="U3" s="33"/>
    </row>
    <row r="4" spans="1:22" ht="14.25" customHeight="1" thickTop="1" thickBot="1" x14ac:dyDescent="0.3">
      <c r="B4" s="6" t="s">
        <v>0</v>
      </c>
      <c r="C4" s="6"/>
      <c r="D4" s="32"/>
      <c r="E4" s="7"/>
      <c r="F4" s="37"/>
      <c r="G4" s="9"/>
      <c r="H4" s="14">
        <f>SMALL(T6:T21,(COUNTIF(T6:T21,0)+1))</f>
        <v>9.42</v>
      </c>
      <c r="I4" s="14"/>
      <c r="J4" s="35">
        <v>1</v>
      </c>
      <c r="K4" s="34"/>
      <c r="L4" s="34" t="s">
        <v>1</v>
      </c>
      <c r="N4" s="35">
        <v>2</v>
      </c>
      <c r="O4" s="34"/>
      <c r="P4" s="34"/>
      <c r="Q4" s="34" t="s">
        <v>10</v>
      </c>
      <c r="R4" s="34"/>
      <c r="S4" s="36" t="s">
        <v>11</v>
      </c>
      <c r="T4" s="34" t="s">
        <v>12</v>
      </c>
      <c r="U4" s="35" t="s">
        <v>12</v>
      </c>
    </row>
    <row r="5" spans="1:22" ht="14.4" thickTop="1" thickBot="1" x14ac:dyDescent="0.3">
      <c r="A5" s="1" t="s">
        <v>2</v>
      </c>
      <c r="B5" s="10"/>
      <c r="C5" s="10"/>
      <c r="D5" s="10" t="s">
        <v>3</v>
      </c>
      <c r="E5" s="10" t="s">
        <v>13</v>
      </c>
      <c r="F5" s="38" t="s">
        <v>14</v>
      </c>
      <c r="G5" s="12"/>
      <c r="H5" s="5" t="s">
        <v>15</v>
      </c>
      <c r="I5" s="5"/>
      <c r="J5" s="33" t="s">
        <v>16</v>
      </c>
      <c r="K5" s="34" t="s">
        <v>17</v>
      </c>
      <c r="L5" s="34" t="s">
        <v>18</v>
      </c>
      <c r="N5" s="33" t="s">
        <v>16</v>
      </c>
      <c r="O5" s="34" t="s">
        <v>17</v>
      </c>
      <c r="P5" s="34" t="s">
        <v>18</v>
      </c>
      <c r="Q5" s="34" t="s">
        <v>18</v>
      </c>
      <c r="R5" s="34"/>
      <c r="S5" s="36" t="s">
        <v>19</v>
      </c>
      <c r="T5" s="34" t="s">
        <v>18</v>
      </c>
      <c r="U5" s="33" t="s">
        <v>20</v>
      </c>
      <c r="V5" s="12" t="s">
        <v>19</v>
      </c>
    </row>
    <row r="6" spans="1:22" ht="13.8" thickTop="1" x14ac:dyDescent="0.25">
      <c r="A6" s="15">
        <f>RANK(D6,D6:D21)</f>
        <v>3</v>
      </c>
      <c r="B6" s="16" t="str">
        <f ca="1">'TOTAL OVERALL'!B6</f>
        <v>Alfred 1</v>
      </c>
      <c r="C6" s="17"/>
      <c r="D6" s="18">
        <f t="shared" ref="D6:D21" si="0">IF(H6=0,0,($H$4/H6)*100)</f>
        <v>80.136112292641442</v>
      </c>
      <c r="E6" s="19" t="str">
        <f t="shared" ref="E6:E22" si="1">IF(U6=0," ",U6)</f>
        <v xml:space="preserve"> </v>
      </c>
      <c r="F6" s="39">
        <f t="shared" ref="F6:F22" si="2">V6</f>
        <v>11.754999999999999</v>
      </c>
      <c r="G6" s="21"/>
      <c r="H6" s="40">
        <f t="shared" ref="H6:H22" si="3">(T6)</f>
        <v>11.754999999999999</v>
      </c>
      <c r="I6" s="40"/>
      <c r="J6" s="41"/>
      <c r="K6" s="42">
        <v>11.72</v>
      </c>
      <c r="L6" s="34">
        <f t="shared" ref="L6:L22" si="4">SUM(J6*60,K6)</f>
        <v>11.72</v>
      </c>
      <c r="N6" s="41"/>
      <c r="O6" s="42">
        <v>11.79</v>
      </c>
      <c r="P6" s="34">
        <f t="shared" ref="P6:P22" si="5">SUM(N6*60,O6)</f>
        <v>11.79</v>
      </c>
      <c r="Q6" s="34">
        <f>IF(P6=0,L6,SUM(L6,P6))</f>
        <v>23.509999999999998</v>
      </c>
      <c r="R6" s="34"/>
      <c r="S6" s="42"/>
      <c r="T6" s="34">
        <f>IF(P6=0,SUM(Q6,S6),SUM(Q6/2,S6))</f>
        <v>11.754999999999999</v>
      </c>
      <c r="U6" s="33">
        <f t="shared" ref="U6:U22" si="6">QUOTIENT(T6,60)</f>
        <v>0</v>
      </c>
      <c r="V6" s="34">
        <f>SUM(T6-(U6*60))</f>
        <v>11.754999999999999</v>
      </c>
    </row>
    <row r="7" spans="1:22" x14ac:dyDescent="0.25">
      <c r="A7" s="15">
        <f>RANK(D7,D6:D21)</f>
        <v>9</v>
      </c>
      <c r="B7" s="16" t="s">
        <v>73</v>
      </c>
      <c r="C7" s="17"/>
      <c r="D7" s="18">
        <f t="shared" si="0"/>
        <v>63.391655450874829</v>
      </c>
      <c r="E7" s="19" t="str">
        <f t="shared" si="1"/>
        <v xml:space="preserve"> </v>
      </c>
      <c r="F7" s="39">
        <f t="shared" si="2"/>
        <v>14.86</v>
      </c>
      <c r="G7" s="21"/>
      <c r="H7" s="40">
        <f t="shared" si="3"/>
        <v>14.86</v>
      </c>
      <c r="I7" s="40"/>
      <c r="J7" s="41"/>
      <c r="K7" s="42">
        <v>14.85</v>
      </c>
      <c r="L7" s="34">
        <f t="shared" si="4"/>
        <v>14.85</v>
      </c>
      <c r="N7" s="41"/>
      <c r="O7" s="42">
        <v>14.87</v>
      </c>
      <c r="P7" s="34">
        <f t="shared" si="5"/>
        <v>14.87</v>
      </c>
      <c r="Q7" s="34">
        <f t="shared" ref="Q7:Q22" si="7">IF(P7=0,L7,SUM(L7,P7))</f>
        <v>29.72</v>
      </c>
      <c r="R7" s="34"/>
      <c r="S7" s="42"/>
      <c r="T7" s="34">
        <f t="shared" ref="T7:T22" si="8">IF(P7=0,SUM(Q7,S7),SUM(Q7/2,S7))</f>
        <v>14.86</v>
      </c>
      <c r="U7" s="33">
        <f t="shared" si="6"/>
        <v>0</v>
      </c>
      <c r="V7" s="34">
        <f>T7-(U7*60)</f>
        <v>14.86</v>
      </c>
    </row>
    <row r="8" spans="1:22" x14ac:dyDescent="0.25">
      <c r="A8" s="15">
        <f>RANK(D8,D6:D21)</f>
        <v>2</v>
      </c>
      <c r="B8" s="16" t="s">
        <v>74</v>
      </c>
      <c r="C8" s="23"/>
      <c r="D8" s="18">
        <f t="shared" si="0"/>
        <v>95.199595755432043</v>
      </c>
      <c r="E8" s="19" t="str">
        <f t="shared" si="1"/>
        <v xml:space="preserve"> </v>
      </c>
      <c r="F8" s="39">
        <f t="shared" si="2"/>
        <v>9.8949999999999996</v>
      </c>
      <c r="G8" s="21"/>
      <c r="H8" s="40">
        <f t="shared" si="3"/>
        <v>9.8949999999999996</v>
      </c>
      <c r="I8" s="40"/>
      <c r="J8" s="41"/>
      <c r="K8" s="42">
        <v>9.8800000000000008</v>
      </c>
      <c r="L8" s="34">
        <f t="shared" si="4"/>
        <v>9.8800000000000008</v>
      </c>
      <c r="N8" s="41"/>
      <c r="O8" s="42">
        <v>9.91</v>
      </c>
      <c r="P8" s="34">
        <f t="shared" si="5"/>
        <v>9.91</v>
      </c>
      <c r="Q8" s="34">
        <f t="shared" si="7"/>
        <v>19.79</v>
      </c>
      <c r="R8" s="34"/>
      <c r="S8" s="42"/>
      <c r="T8" s="34">
        <f t="shared" si="8"/>
        <v>9.8949999999999996</v>
      </c>
      <c r="U8" s="33">
        <f t="shared" si="6"/>
        <v>0</v>
      </c>
      <c r="V8" s="34">
        <f>T8-(U8*60)</f>
        <v>9.8949999999999996</v>
      </c>
    </row>
    <row r="9" spans="1:22" x14ac:dyDescent="0.25">
      <c r="A9" s="15">
        <f>RANK(D9,D6:D21)</f>
        <v>8</v>
      </c>
      <c r="B9" s="16" t="s">
        <v>75</v>
      </c>
      <c r="C9" s="23"/>
      <c r="D9" s="18">
        <f t="shared" si="0"/>
        <v>63.6056718433491</v>
      </c>
      <c r="E9" s="19" t="str">
        <f t="shared" si="1"/>
        <v xml:space="preserve"> </v>
      </c>
      <c r="F9" s="39">
        <f t="shared" si="2"/>
        <v>14.809999999999999</v>
      </c>
      <c r="G9" s="21"/>
      <c r="H9" s="40">
        <f t="shared" si="3"/>
        <v>14.809999999999999</v>
      </c>
      <c r="I9" s="40"/>
      <c r="J9" s="41"/>
      <c r="K9" s="42">
        <v>14.84</v>
      </c>
      <c r="L9" s="34">
        <f t="shared" si="4"/>
        <v>14.84</v>
      </c>
      <c r="N9" s="41"/>
      <c r="O9" s="42">
        <v>14.78</v>
      </c>
      <c r="P9" s="34">
        <f t="shared" si="5"/>
        <v>14.78</v>
      </c>
      <c r="Q9" s="34">
        <f t="shared" si="7"/>
        <v>29.619999999999997</v>
      </c>
      <c r="R9" s="34"/>
      <c r="S9" s="42"/>
      <c r="T9" s="34">
        <f t="shared" si="8"/>
        <v>14.809999999999999</v>
      </c>
      <c r="U9" s="33">
        <f t="shared" si="6"/>
        <v>0</v>
      </c>
      <c r="V9" s="34">
        <f>SUM(T9-(U9*60))</f>
        <v>14.809999999999999</v>
      </c>
    </row>
    <row r="10" spans="1:22" x14ac:dyDescent="0.25">
      <c r="A10" s="15">
        <f>RANK(D10,D6:D21)</f>
        <v>7</v>
      </c>
      <c r="B10" s="16" t="s">
        <v>76</v>
      </c>
      <c r="C10" s="23"/>
      <c r="D10" s="18">
        <f t="shared" si="0"/>
        <v>64.27840327533265</v>
      </c>
      <c r="E10" s="19" t="str">
        <f t="shared" si="1"/>
        <v xml:space="preserve"> </v>
      </c>
      <c r="F10" s="39">
        <f t="shared" si="2"/>
        <v>14.654999999999999</v>
      </c>
      <c r="G10" s="21"/>
      <c r="H10" s="40">
        <f t="shared" si="3"/>
        <v>14.654999999999999</v>
      </c>
      <c r="I10" s="40"/>
      <c r="J10" s="41"/>
      <c r="K10" s="42">
        <v>14.53</v>
      </c>
      <c r="L10" s="34">
        <f t="shared" si="4"/>
        <v>14.53</v>
      </c>
      <c r="N10" s="41"/>
      <c r="O10" s="42">
        <v>14.78</v>
      </c>
      <c r="P10" s="34">
        <f t="shared" si="5"/>
        <v>14.78</v>
      </c>
      <c r="Q10" s="34">
        <f t="shared" si="7"/>
        <v>29.31</v>
      </c>
      <c r="R10" s="34"/>
      <c r="S10" s="42"/>
      <c r="T10" s="34">
        <f t="shared" si="8"/>
        <v>14.654999999999999</v>
      </c>
      <c r="U10" s="33">
        <f t="shared" si="6"/>
        <v>0</v>
      </c>
      <c r="V10" s="34">
        <f>SUM(T10-(U10*60))</f>
        <v>14.654999999999999</v>
      </c>
    </row>
    <row r="11" spans="1:22" x14ac:dyDescent="0.25">
      <c r="A11" s="15">
        <f>RANK(D11,D6:D21)</f>
        <v>1</v>
      </c>
      <c r="B11" s="16" t="s">
        <v>77</v>
      </c>
      <c r="C11" s="17"/>
      <c r="D11" s="18">
        <f t="shared" si="0"/>
        <v>100</v>
      </c>
      <c r="E11" s="19" t="str">
        <f t="shared" si="1"/>
        <v xml:space="preserve"> </v>
      </c>
      <c r="F11" s="39">
        <f t="shared" si="2"/>
        <v>9.42</v>
      </c>
      <c r="G11" s="21"/>
      <c r="H11" s="40">
        <f t="shared" si="3"/>
        <v>9.42</v>
      </c>
      <c r="I11" s="40"/>
      <c r="J11" s="41"/>
      <c r="K11" s="42">
        <v>9.34</v>
      </c>
      <c r="L11" s="34">
        <f t="shared" si="4"/>
        <v>9.34</v>
      </c>
      <c r="N11" s="41"/>
      <c r="O11" s="42">
        <v>9.5</v>
      </c>
      <c r="P11" s="34">
        <f t="shared" si="5"/>
        <v>9.5</v>
      </c>
      <c r="Q11" s="34">
        <f t="shared" si="7"/>
        <v>18.84</v>
      </c>
      <c r="R11" s="34"/>
      <c r="S11" s="42"/>
      <c r="T11" s="34">
        <f t="shared" si="8"/>
        <v>9.42</v>
      </c>
      <c r="U11" s="33">
        <f t="shared" si="6"/>
        <v>0</v>
      </c>
      <c r="V11" s="34">
        <f t="shared" ref="V11:V22" si="9">T11-(U11*60)</f>
        <v>9.42</v>
      </c>
    </row>
    <row r="12" spans="1:22" x14ac:dyDescent="0.25">
      <c r="A12" s="15">
        <f>RANK(D12,D6:D21)</f>
        <v>13</v>
      </c>
      <c r="B12" s="16" t="s">
        <v>78</v>
      </c>
      <c r="C12" s="23"/>
      <c r="D12" s="18">
        <f t="shared" si="0"/>
        <v>36.426914153132252</v>
      </c>
      <c r="E12" s="19" t="str">
        <f t="shared" si="1"/>
        <v xml:space="preserve"> </v>
      </c>
      <c r="F12" s="39">
        <f t="shared" si="2"/>
        <v>25.86</v>
      </c>
      <c r="G12" s="21"/>
      <c r="H12" s="40">
        <f t="shared" si="3"/>
        <v>25.86</v>
      </c>
      <c r="I12" s="40"/>
      <c r="J12" s="41"/>
      <c r="K12" s="42">
        <v>25.75</v>
      </c>
      <c r="L12" s="34">
        <f t="shared" si="4"/>
        <v>25.75</v>
      </c>
      <c r="N12" s="41"/>
      <c r="O12" s="42">
        <v>25.97</v>
      </c>
      <c r="P12" s="34">
        <f t="shared" si="5"/>
        <v>25.97</v>
      </c>
      <c r="Q12" s="34">
        <f t="shared" si="7"/>
        <v>51.72</v>
      </c>
      <c r="R12" s="34"/>
      <c r="S12" s="42"/>
      <c r="T12" s="34">
        <f t="shared" si="8"/>
        <v>25.86</v>
      </c>
      <c r="U12" s="33">
        <f t="shared" si="6"/>
        <v>0</v>
      </c>
      <c r="V12" s="34">
        <f t="shared" si="9"/>
        <v>25.86</v>
      </c>
    </row>
    <row r="13" spans="1:22" x14ac:dyDescent="0.25">
      <c r="A13" s="15">
        <f>RANK(D13,D6:D21)</f>
        <v>15</v>
      </c>
      <c r="B13" s="16" t="s">
        <v>79</v>
      </c>
      <c r="C13" s="17"/>
      <c r="D13" s="18">
        <f t="shared" si="0"/>
        <v>18.5780495020215</v>
      </c>
      <c r="E13" s="19" t="str">
        <f t="shared" si="1"/>
        <v xml:space="preserve"> </v>
      </c>
      <c r="F13" s="39">
        <f t="shared" si="2"/>
        <v>50.704999999999998</v>
      </c>
      <c r="G13" s="21"/>
      <c r="H13" s="40">
        <f t="shared" si="3"/>
        <v>50.704999999999998</v>
      </c>
      <c r="I13" s="40"/>
      <c r="J13" s="41"/>
      <c r="K13" s="42">
        <v>50.97</v>
      </c>
      <c r="L13" s="34">
        <f t="shared" si="4"/>
        <v>50.97</v>
      </c>
      <c r="N13" s="41"/>
      <c r="O13" s="42">
        <v>50.44</v>
      </c>
      <c r="P13" s="34">
        <f t="shared" si="5"/>
        <v>50.44</v>
      </c>
      <c r="Q13" s="34">
        <f t="shared" si="7"/>
        <v>101.41</v>
      </c>
      <c r="R13" s="34"/>
      <c r="S13" s="42"/>
      <c r="T13" s="34">
        <f t="shared" si="8"/>
        <v>50.704999999999998</v>
      </c>
      <c r="U13" s="33">
        <f t="shared" si="6"/>
        <v>0</v>
      </c>
      <c r="V13" s="34">
        <f>T13-(U13*60)</f>
        <v>50.704999999999998</v>
      </c>
    </row>
    <row r="14" spans="1:22" x14ac:dyDescent="0.25">
      <c r="A14" s="15">
        <f>RANK(D14,D6:D21)</f>
        <v>11</v>
      </c>
      <c r="B14" s="16" t="s">
        <v>80</v>
      </c>
      <c r="C14" s="17"/>
      <c r="D14" s="18">
        <f t="shared" si="0"/>
        <v>47.768762677484787</v>
      </c>
      <c r="E14" s="19" t="str">
        <f t="shared" si="1"/>
        <v xml:space="preserve"> </v>
      </c>
      <c r="F14" s="39">
        <f t="shared" si="2"/>
        <v>19.72</v>
      </c>
      <c r="G14" s="21"/>
      <c r="H14" s="40">
        <f t="shared" si="3"/>
        <v>19.72</v>
      </c>
      <c r="I14" s="40"/>
      <c r="J14" s="41"/>
      <c r="K14" s="42">
        <v>20.059999999999999</v>
      </c>
      <c r="L14" s="34">
        <f t="shared" si="4"/>
        <v>20.059999999999999</v>
      </c>
      <c r="N14" s="41"/>
      <c r="O14" s="42">
        <v>19.38</v>
      </c>
      <c r="P14" s="34">
        <f t="shared" si="5"/>
        <v>19.38</v>
      </c>
      <c r="Q14" s="34">
        <f t="shared" si="7"/>
        <v>39.44</v>
      </c>
      <c r="R14" s="34"/>
      <c r="S14" s="42"/>
      <c r="T14" s="34">
        <f t="shared" si="8"/>
        <v>19.72</v>
      </c>
      <c r="U14" s="33">
        <f t="shared" si="6"/>
        <v>0</v>
      </c>
      <c r="V14" s="34">
        <f t="shared" si="9"/>
        <v>19.72</v>
      </c>
    </row>
    <row r="15" spans="1:22" x14ac:dyDescent="0.25">
      <c r="A15" s="15">
        <f>RANK(D15,D6:D21)</f>
        <v>10</v>
      </c>
      <c r="B15" s="16" t="s">
        <v>81</v>
      </c>
      <c r="C15" s="17"/>
      <c r="D15" s="18">
        <f t="shared" si="0"/>
        <v>49.841269841269849</v>
      </c>
      <c r="E15" s="19" t="str">
        <f t="shared" si="1"/>
        <v xml:space="preserve"> </v>
      </c>
      <c r="F15" s="39">
        <f t="shared" si="2"/>
        <v>18.899999999999999</v>
      </c>
      <c r="G15" s="21"/>
      <c r="H15" s="40">
        <f t="shared" si="3"/>
        <v>18.899999999999999</v>
      </c>
      <c r="I15" s="40"/>
      <c r="J15" s="41"/>
      <c r="K15" s="42">
        <v>18.899999999999999</v>
      </c>
      <c r="L15" s="34">
        <f t="shared" si="4"/>
        <v>18.899999999999999</v>
      </c>
      <c r="N15" s="41"/>
      <c r="O15" s="42"/>
      <c r="P15" s="34">
        <f t="shared" si="5"/>
        <v>0</v>
      </c>
      <c r="Q15" s="34">
        <f t="shared" si="7"/>
        <v>18.899999999999999</v>
      </c>
      <c r="R15" s="34"/>
      <c r="S15" s="42"/>
      <c r="T15" s="34">
        <f t="shared" si="8"/>
        <v>18.899999999999999</v>
      </c>
      <c r="U15" s="33">
        <f t="shared" si="6"/>
        <v>0</v>
      </c>
      <c r="V15" s="34">
        <f t="shared" si="9"/>
        <v>18.899999999999999</v>
      </c>
    </row>
    <row r="16" spans="1:22" x14ac:dyDescent="0.25">
      <c r="A16" s="15">
        <f>RANK(D16,D6:D21)</f>
        <v>4</v>
      </c>
      <c r="B16" s="16" t="s">
        <v>82</v>
      </c>
      <c r="C16" s="17"/>
      <c r="D16" s="18">
        <f t="shared" si="0"/>
        <v>78.532721967486438</v>
      </c>
      <c r="E16" s="19" t="str">
        <f t="shared" si="1"/>
        <v xml:space="preserve"> </v>
      </c>
      <c r="F16" s="39">
        <f t="shared" si="2"/>
        <v>11.995000000000001</v>
      </c>
      <c r="G16" s="21"/>
      <c r="H16" s="40">
        <f t="shared" si="3"/>
        <v>11.995000000000001</v>
      </c>
      <c r="I16" s="40"/>
      <c r="J16" s="41"/>
      <c r="K16" s="42">
        <v>12.09</v>
      </c>
      <c r="L16" s="34">
        <f t="shared" si="4"/>
        <v>12.09</v>
      </c>
      <c r="N16" s="41"/>
      <c r="O16" s="42">
        <v>11.9</v>
      </c>
      <c r="P16" s="34">
        <f t="shared" si="5"/>
        <v>11.9</v>
      </c>
      <c r="Q16" s="34">
        <f t="shared" si="7"/>
        <v>23.990000000000002</v>
      </c>
      <c r="R16" s="34"/>
      <c r="S16" s="42"/>
      <c r="T16" s="34">
        <f t="shared" si="8"/>
        <v>11.995000000000001</v>
      </c>
      <c r="U16" s="33">
        <f t="shared" si="6"/>
        <v>0</v>
      </c>
      <c r="V16" s="34">
        <f t="shared" si="9"/>
        <v>11.995000000000001</v>
      </c>
    </row>
    <row r="17" spans="1:22" x14ac:dyDescent="0.25">
      <c r="A17" s="15">
        <f>RANK(D17,D6:D21)</f>
        <v>6</v>
      </c>
      <c r="B17" s="16" t="s">
        <v>83</v>
      </c>
      <c r="C17" s="17"/>
      <c r="D17" s="18">
        <f t="shared" si="0"/>
        <v>65.621734587251822</v>
      </c>
      <c r="E17" s="19" t="str">
        <f>IF(U17=0," ",U17)</f>
        <v xml:space="preserve"> </v>
      </c>
      <c r="F17" s="39">
        <f t="shared" si="2"/>
        <v>14.355</v>
      </c>
      <c r="G17" s="21"/>
      <c r="H17" s="40">
        <f t="shared" si="3"/>
        <v>14.355</v>
      </c>
      <c r="I17" s="40"/>
      <c r="J17" s="41"/>
      <c r="K17" s="42">
        <v>14.37</v>
      </c>
      <c r="L17" s="34">
        <f t="shared" si="4"/>
        <v>14.37</v>
      </c>
      <c r="N17" s="41"/>
      <c r="O17" s="42">
        <v>14.34</v>
      </c>
      <c r="P17" s="34">
        <f t="shared" si="5"/>
        <v>14.34</v>
      </c>
      <c r="Q17" s="34">
        <f t="shared" si="7"/>
        <v>28.71</v>
      </c>
      <c r="R17" s="34"/>
      <c r="S17" s="42"/>
      <c r="T17" s="34">
        <f t="shared" si="8"/>
        <v>14.355</v>
      </c>
      <c r="U17" s="33">
        <f t="shared" si="6"/>
        <v>0</v>
      </c>
      <c r="V17" s="34">
        <f t="shared" si="9"/>
        <v>14.355</v>
      </c>
    </row>
    <row r="18" spans="1:22" x14ac:dyDescent="0.25">
      <c r="A18" s="15">
        <f>RANK(D18,D6:D21)</f>
        <v>14</v>
      </c>
      <c r="B18" s="16" t="s">
        <v>84</v>
      </c>
      <c r="C18" s="17"/>
      <c r="D18" s="18">
        <f t="shared" si="0"/>
        <v>32.310066883896418</v>
      </c>
      <c r="E18" s="19" t="str">
        <f t="shared" si="1"/>
        <v xml:space="preserve"> </v>
      </c>
      <c r="F18" s="39">
        <f t="shared" si="2"/>
        <v>29.155000000000001</v>
      </c>
      <c r="G18" s="21"/>
      <c r="H18" s="40">
        <f t="shared" si="3"/>
        <v>29.155000000000001</v>
      </c>
      <c r="I18" s="40"/>
      <c r="J18" s="41"/>
      <c r="K18" s="42">
        <v>29.36</v>
      </c>
      <c r="L18" s="34">
        <f t="shared" si="4"/>
        <v>29.36</v>
      </c>
      <c r="N18" s="41"/>
      <c r="O18" s="42">
        <v>28.95</v>
      </c>
      <c r="P18" s="34">
        <f t="shared" si="5"/>
        <v>28.95</v>
      </c>
      <c r="Q18" s="34">
        <f t="shared" si="7"/>
        <v>58.31</v>
      </c>
      <c r="R18" s="34"/>
      <c r="S18" s="42"/>
      <c r="T18" s="34">
        <f t="shared" si="8"/>
        <v>29.155000000000001</v>
      </c>
      <c r="U18" s="33">
        <f t="shared" si="6"/>
        <v>0</v>
      </c>
      <c r="V18" s="34">
        <f t="shared" si="9"/>
        <v>29.155000000000001</v>
      </c>
    </row>
    <row r="19" spans="1:22" x14ac:dyDescent="0.25">
      <c r="A19" s="15">
        <f>RANK(D19,D6:D21)</f>
        <v>16</v>
      </c>
      <c r="B19" s="16" t="s">
        <v>85</v>
      </c>
      <c r="C19" s="17"/>
      <c r="D19" s="18">
        <f t="shared" si="0"/>
        <v>15.898734177215189</v>
      </c>
      <c r="E19" s="19" t="str">
        <f t="shared" si="1"/>
        <v xml:space="preserve"> </v>
      </c>
      <c r="F19" s="39">
        <f t="shared" si="2"/>
        <v>59.25</v>
      </c>
      <c r="G19" s="21"/>
      <c r="H19" s="40">
        <f t="shared" si="3"/>
        <v>59.25</v>
      </c>
      <c r="I19" s="40"/>
      <c r="J19" s="41"/>
      <c r="K19" s="42">
        <v>59.28</v>
      </c>
      <c r="L19" s="34">
        <f t="shared" si="4"/>
        <v>59.28</v>
      </c>
      <c r="N19" s="41"/>
      <c r="O19" s="42">
        <v>59.22</v>
      </c>
      <c r="P19" s="34">
        <f t="shared" si="5"/>
        <v>59.22</v>
      </c>
      <c r="Q19" s="34">
        <f t="shared" si="7"/>
        <v>118.5</v>
      </c>
      <c r="R19" s="34"/>
      <c r="S19" s="42"/>
      <c r="T19" s="34">
        <f t="shared" si="8"/>
        <v>59.25</v>
      </c>
      <c r="U19" s="33">
        <f t="shared" si="6"/>
        <v>0</v>
      </c>
      <c r="V19" s="34">
        <f t="shared" si="9"/>
        <v>59.25</v>
      </c>
    </row>
    <row r="20" spans="1:22" x14ac:dyDescent="0.25">
      <c r="A20" s="15">
        <f>RANK(D20,D6:D21)</f>
        <v>5</v>
      </c>
      <c r="B20" s="16" t="s">
        <v>86</v>
      </c>
      <c r="C20" s="17"/>
      <c r="D20" s="18">
        <f t="shared" si="0"/>
        <v>70.24608501118567</v>
      </c>
      <c r="E20" s="19" t="str">
        <f t="shared" si="1"/>
        <v xml:space="preserve"> </v>
      </c>
      <c r="F20" s="39">
        <f t="shared" si="2"/>
        <v>13.41</v>
      </c>
      <c r="G20" s="21"/>
      <c r="H20" s="40">
        <f t="shared" si="3"/>
        <v>13.41</v>
      </c>
      <c r="I20" s="40"/>
      <c r="J20" s="41"/>
      <c r="K20" s="42">
        <v>13.47</v>
      </c>
      <c r="L20" s="34">
        <f t="shared" si="4"/>
        <v>13.47</v>
      </c>
      <c r="N20" s="41"/>
      <c r="O20" s="42">
        <v>13.35</v>
      </c>
      <c r="P20" s="34">
        <f t="shared" si="5"/>
        <v>13.35</v>
      </c>
      <c r="Q20" s="34">
        <f t="shared" si="7"/>
        <v>26.82</v>
      </c>
      <c r="R20" s="34"/>
      <c r="S20" s="42"/>
      <c r="T20" s="34">
        <f t="shared" si="8"/>
        <v>13.41</v>
      </c>
      <c r="U20" s="33">
        <f t="shared" si="6"/>
        <v>0</v>
      </c>
      <c r="V20" s="34">
        <f t="shared" si="9"/>
        <v>13.41</v>
      </c>
    </row>
    <row r="21" spans="1:22" x14ac:dyDescent="0.25">
      <c r="A21" s="15">
        <f>RANK(D21,D6:D21)</f>
        <v>12</v>
      </c>
      <c r="B21" s="16" t="s">
        <v>87</v>
      </c>
      <c r="C21" s="17"/>
      <c r="D21" s="18">
        <f t="shared" si="0"/>
        <v>42.432432432432435</v>
      </c>
      <c r="E21" s="19" t="str">
        <f t="shared" si="1"/>
        <v xml:space="preserve"> </v>
      </c>
      <c r="F21" s="39">
        <f t="shared" si="2"/>
        <v>22.2</v>
      </c>
      <c r="G21" s="21"/>
      <c r="H21" s="40">
        <f t="shared" si="3"/>
        <v>22.2</v>
      </c>
      <c r="I21" s="40"/>
      <c r="J21" s="41"/>
      <c r="K21" s="42">
        <v>22.25</v>
      </c>
      <c r="L21" s="34">
        <f t="shared" si="4"/>
        <v>22.25</v>
      </c>
      <c r="N21" s="41"/>
      <c r="O21" s="42">
        <v>22.15</v>
      </c>
      <c r="P21" s="34">
        <f t="shared" si="5"/>
        <v>22.15</v>
      </c>
      <c r="Q21" s="34">
        <f t="shared" si="7"/>
        <v>44.4</v>
      </c>
      <c r="R21" s="34"/>
      <c r="S21" s="42"/>
      <c r="T21" s="34">
        <f t="shared" si="8"/>
        <v>22.2</v>
      </c>
      <c r="U21" s="33">
        <f t="shared" si="6"/>
        <v>0</v>
      </c>
      <c r="V21" s="34">
        <f t="shared" si="9"/>
        <v>22.2</v>
      </c>
    </row>
    <row r="22" spans="1:22" ht="14.25" customHeight="1" thickBot="1" x14ac:dyDescent="0.3">
      <c r="A22" s="15"/>
      <c r="B22" s="4" t="s">
        <v>108</v>
      </c>
      <c r="C22" s="4"/>
      <c r="D22" s="18"/>
      <c r="E22" s="19" t="str">
        <f t="shared" si="1"/>
        <v xml:space="preserve"> </v>
      </c>
      <c r="F22" s="39">
        <f t="shared" si="2"/>
        <v>19.085000000000001</v>
      </c>
      <c r="G22" s="5"/>
      <c r="H22" s="40">
        <f t="shared" si="3"/>
        <v>19.085000000000001</v>
      </c>
      <c r="I22" s="14"/>
      <c r="J22" s="33"/>
      <c r="K22" s="34">
        <v>19.190000000000001</v>
      </c>
      <c r="L22" s="34">
        <f t="shared" si="4"/>
        <v>19.190000000000001</v>
      </c>
      <c r="N22" s="33"/>
      <c r="O22" s="34">
        <v>18.98</v>
      </c>
      <c r="P22" s="34">
        <f t="shared" si="5"/>
        <v>18.98</v>
      </c>
      <c r="Q22" s="34">
        <f t="shared" si="7"/>
        <v>38.17</v>
      </c>
      <c r="R22" s="34"/>
      <c r="S22" s="36" t="s">
        <v>9</v>
      </c>
      <c r="T22" s="34">
        <f t="shared" si="8"/>
        <v>19.085000000000001</v>
      </c>
      <c r="U22" s="33">
        <f t="shared" si="6"/>
        <v>0</v>
      </c>
      <c r="V22" s="34">
        <f t="shared" si="9"/>
        <v>19.085000000000001</v>
      </c>
    </row>
    <row r="23" spans="1:22" ht="14.4" thickTop="1" thickBot="1" x14ac:dyDescent="0.3">
      <c r="B23" s="25" t="s">
        <v>5</v>
      </c>
      <c r="C23" s="26"/>
      <c r="D23" s="27"/>
      <c r="E23" s="7"/>
      <c r="F23" s="37"/>
      <c r="G23" s="9"/>
      <c r="H23" s="14">
        <f>SMALL(T25:T40,(COUNTIF(T25:T40,0)+1))</f>
        <v>11.215</v>
      </c>
      <c r="I23" s="14"/>
      <c r="J23" s="35" t="s">
        <v>21</v>
      </c>
      <c r="K23" s="34"/>
      <c r="L23" s="34" t="s">
        <v>1</v>
      </c>
      <c r="N23" s="35" t="s">
        <v>22</v>
      </c>
      <c r="O23" s="34"/>
      <c r="P23" s="34"/>
      <c r="Q23" s="34" t="s">
        <v>10</v>
      </c>
      <c r="R23" s="34"/>
      <c r="S23" s="36" t="s">
        <v>11</v>
      </c>
      <c r="T23" s="34" t="s">
        <v>12</v>
      </c>
      <c r="U23" s="33" t="s">
        <v>12</v>
      </c>
    </row>
    <row r="24" spans="1:22" ht="14.4" thickTop="1" thickBot="1" x14ac:dyDescent="0.3">
      <c r="A24" s="1" t="s">
        <v>2</v>
      </c>
      <c r="B24" s="10"/>
      <c r="C24" s="10"/>
      <c r="D24" s="44" t="s">
        <v>3</v>
      </c>
      <c r="E24" s="45" t="s">
        <v>13</v>
      </c>
      <c r="F24" s="38" t="s">
        <v>14</v>
      </c>
      <c r="G24" s="12"/>
      <c r="H24" s="5" t="s">
        <v>15</v>
      </c>
      <c r="I24" s="5"/>
      <c r="J24" s="33" t="s">
        <v>16</v>
      </c>
      <c r="K24" s="34" t="s">
        <v>17</v>
      </c>
      <c r="L24" s="34" t="s">
        <v>18</v>
      </c>
      <c r="N24" s="33" t="s">
        <v>16</v>
      </c>
      <c r="O24" s="34" t="s">
        <v>17</v>
      </c>
      <c r="P24" s="34" t="s">
        <v>18</v>
      </c>
      <c r="Q24" s="34" t="s">
        <v>18</v>
      </c>
      <c r="R24" s="34"/>
      <c r="S24" s="36" t="s">
        <v>19</v>
      </c>
      <c r="T24" s="34" t="s">
        <v>18</v>
      </c>
      <c r="U24" s="33" t="s">
        <v>20</v>
      </c>
      <c r="V24" s="1" t="s">
        <v>19</v>
      </c>
    </row>
    <row r="25" spans="1:22" ht="13.8" thickTop="1" x14ac:dyDescent="0.25">
      <c r="A25" s="15">
        <f>RANK(D25,D25:D39)</f>
        <v>1</v>
      </c>
      <c r="B25" s="16" t="s">
        <v>65</v>
      </c>
      <c r="C25" s="17"/>
      <c r="D25" s="18">
        <f t="shared" ref="D25:D40" si="10">IF(H25=0,0,($H$23/H25)*100)</f>
        <v>100</v>
      </c>
      <c r="E25" s="19" t="str">
        <f t="shared" ref="E25:E40" si="11">IF(U25=0," ",U25)</f>
        <v xml:space="preserve"> </v>
      </c>
      <c r="F25" s="39">
        <f t="shared" ref="F25:F40" si="12">V25</f>
        <v>11.215</v>
      </c>
      <c r="G25" s="21"/>
      <c r="H25" s="40">
        <f t="shared" ref="H25:H40" si="13">(T25)</f>
        <v>11.215</v>
      </c>
      <c r="I25" s="40"/>
      <c r="J25" s="41"/>
      <c r="K25" s="42">
        <v>11.21</v>
      </c>
      <c r="L25" s="34">
        <f t="shared" ref="L25:L40" si="14">SUM(J25*60,K25)</f>
        <v>11.21</v>
      </c>
      <c r="N25" s="41"/>
      <c r="O25" s="42">
        <v>11.22</v>
      </c>
      <c r="P25" s="34">
        <f t="shared" ref="P25:P40" si="15">SUM(N25*60,O25)</f>
        <v>11.22</v>
      </c>
      <c r="Q25" s="34">
        <f t="shared" ref="Q25:Q40" si="16">IF(P25=0,L25,SUM(L25,P25))</f>
        <v>22.43</v>
      </c>
      <c r="R25" s="34"/>
      <c r="S25" s="42"/>
      <c r="T25" s="34">
        <f t="shared" ref="T25:T40" si="17">IF(P25=0,SUM(Q25,S25),SUM(Q25/2,S25))</f>
        <v>11.215</v>
      </c>
      <c r="U25" s="33">
        <f t="shared" ref="U25:U40" si="18">QUOTIENT(T25,60)</f>
        <v>0</v>
      </c>
      <c r="V25" s="34">
        <f>SUM(T25-(U25*60))</f>
        <v>11.215</v>
      </c>
    </row>
    <row r="26" spans="1:22" x14ac:dyDescent="0.25">
      <c r="A26" s="15">
        <f>RANK(D26,D25:D39)</f>
        <v>7</v>
      </c>
      <c r="B26" s="16" t="s">
        <v>66</v>
      </c>
      <c r="C26" s="23"/>
      <c r="D26" s="18">
        <f t="shared" si="10"/>
        <v>56.370947474239763</v>
      </c>
      <c r="E26" s="19" t="str">
        <f t="shared" si="11"/>
        <v xml:space="preserve"> </v>
      </c>
      <c r="F26" s="39">
        <f t="shared" si="12"/>
        <v>19.895</v>
      </c>
      <c r="G26" s="21"/>
      <c r="H26" s="40">
        <f t="shared" si="13"/>
        <v>19.895</v>
      </c>
      <c r="I26" s="40"/>
      <c r="J26" s="41"/>
      <c r="K26" s="42">
        <v>19.82</v>
      </c>
      <c r="L26" s="34">
        <f t="shared" si="14"/>
        <v>19.82</v>
      </c>
      <c r="N26" s="41"/>
      <c r="O26" s="42">
        <v>19.97</v>
      </c>
      <c r="P26" s="34">
        <f t="shared" si="15"/>
        <v>19.97</v>
      </c>
      <c r="Q26" s="34">
        <f t="shared" si="16"/>
        <v>39.79</v>
      </c>
      <c r="R26" s="34"/>
      <c r="S26" s="42"/>
      <c r="T26" s="34">
        <f t="shared" si="17"/>
        <v>19.895</v>
      </c>
      <c r="U26" s="33">
        <f t="shared" si="18"/>
        <v>0</v>
      </c>
      <c r="V26" s="34">
        <f t="shared" ref="V26:V40" si="19">T26-(U26*60)</f>
        <v>19.895</v>
      </c>
    </row>
    <row r="27" spans="1:22" x14ac:dyDescent="0.25">
      <c r="A27" s="15">
        <f>RANK(D27,D25:D39)</f>
        <v>6</v>
      </c>
      <c r="B27" s="16" t="s">
        <v>60</v>
      </c>
      <c r="C27" s="23"/>
      <c r="D27" s="18">
        <f t="shared" si="10"/>
        <v>60.15017430946633</v>
      </c>
      <c r="E27" s="19" t="str">
        <f t="shared" si="11"/>
        <v xml:space="preserve"> </v>
      </c>
      <c r="F27" s="39">
        <f t="shared" si="12"/>
        <v>18.645000000000003</v>
      </c>
      <c r="G27" s="21"/>
      <c r="H27" s="40">
        <f t="shared" si="13"/>
        <v>18.645000000000003</v>
      </c>
      <c r="I27" s="40"/>
      <c r="J27" s="41"/>
      <c r="K27" s="42">
        <v>18.690000000000001</v>
      </c>
      <c r="L27" s="34">
        <f t="shared" si="14"/>
        <v>18.690000000000001</v>
      </c>
      <c r="N27" s="41"/>
      <c r="O27" s="42">
        <v>18.600000000000001</v>
      </c>
      <c r="P27" s="34">
        <f t="shared" si="15"/>
        <v>18.600000000000001</v>
      </c>
      <c r="Q27" s="34">
        <f t="shared" si="16"/>
        <v>37.290000000000006</v>
      </c>
      <c r="R27" s="34"/>
      <c r="S27" s="42"/>
      <c r="T27" s="34">
        <f t="shared" si="17"/>
        <v>18.645000000000003</v>
      </c>
      <c r="U27" s="33">
        <f t="shared" si="18"/>
        <v>0</v>
      </c>
      <c r="V27" s="34">
        <f t="shared" si="19"/>
        <v>18.645000000000003</v>
      </c>
    </row>
    <row r="28" spans="1:22" x14ac:dyDescent="0.25">
      <c r="A28" s="15">
        <f>RANK(D28,D26:D41)</f>
        <v>3</v>
      </c>
      <c r="B28" s="16" t="s">
        <v>88</v>
      </c>
      <c r="C28" s="23"/>
      <c r="D28" s="18">
        <f t="shared" si="10"/>
        <v>75.167560321715825</v>
      </c>
      <c r="E28" s="19" t="str">
        <f t="shared" si="11"/>
        <v xml:space="preserve"> </v>
      </c>
      <c r="F28" s="39">
        <f t="shared" si="12"/>
        <v>14.92</v>
      </c>
      <c r="G28" s="21"/>
      <c r="H28" s="40">
        <f t="shared" si="13"/>
        <v>14.92</v>
      </c>
      <c r="I28" s="40"/>
      <c r="J28" s="41"/>
      <c r="K28" s="42">
        <v>14.97</v>
      </c>
      <c r="L28" s="34">
        <f t="shared" si="14"/>
        <v>14.97</v>
      </c>
      <c r="N28" s="41"/>
      <c r="O28" s="42">
        <v>14.87</v>
      </c>
      <c r="P28" s="34">
        <f t="shared" si="15"/>
        <v>14.87</v>
      </c>
      <c r="Q28" s="34">
        <f t="shared" si="16"/>
        <v>29.84</v>
      </c>
      <c r="R28" s="34"/>
      <c r="S28" s="42"/>
      <c r="T28" s="34">
        <f t="shared" si="17"/>
        <v>14.92</v>
      </c>
      <c r="U28" s="33">
        <f t="shared" si="18"/>
        <v>0</v>
      </c>
      <c r="V28" s="34">
        <f t="shared" si="19"/>
        <v>14.92</v>
      </c>
    </row>
    <row r="29" spans="1:22" x14ac:dyDescent="0.25">
      <c r="A29" s="15">
        <f>RANK(D29,D27:D42)</f>
        <v>2</v>
      </c>
      <c r="B29" s="16" t="s">
        <v>89</v>
      </c>
      <c r="C29" s="23"/>
      <c r="D29" s="18">
        <f t="shared" si="10"/>
        <v>80.828828828828819</v>
      </c>
      <c r="E29" s="19" t="str">
        <f t="shared" si="11"/>
        <v xml:space="preserve"> </v>
      </c>
      <c r="F29" s="39">
        <f t="shared" si="12"/>
        <v>13.875</v>
      </c>
      <c r="G29" s="21"/>
      <c r="H29" s="40">
        <f t="shared" si="13"/>
        <v>13.875</v>
      </c>
      <c r="I29" s="40"/>
      <c r="J29" s="41"/>
      <c r="K29" s="42">
        <v>13.88</v>
      </c>
      <c r="L29" s="34">
        <f t="shared" si="14"/>
        <v>13.88</v>
      </c>
      <c r="N29" s="41"/>
      <c r="O29" s="42">
        <v>13.87</v>
      </c>
      <c r="P29" s="34">
        <f t="shared" si="15"/>
        <v>13.87</v>
      </c>
      <c r="Q29" s="34">
        <f t="shared" si="16"/>
        <v>27.75</v>
      </c>
      <c r="R29" s="34"/>
      <c r="S29" s="42"/>
      <c r="T29" s="34">
        <f t="shared" si="17"/>
        <v>13.875</v>
      </c>
      <c r="U29" s="33">
        <f t="shared" si="18"/>
        <v>0</v>
      </c>
      <c r="V29" s="34">
        <f t="shared" si="19"/>
        <v>13.875</v>
      </c>
    </row>
    <row r="30" spans="1:22" x14ac:dyDescent="0.25">
      <c r="A30" s="15">
        <f>RANK(D30,D25:D39)</f>
        <v>2</v>
      </c>
      <c r="B30" s="16" t="s">
        <v>90</v>
      </c>
      <c r="C30" s="23"/>
      <c r="D30" s="18">
        <f t="shared" si="10"/>
        <v>89.149443561208258</v>
      </c>
      <c r="E30" s="19" t="str">
        <f t="shared" si="11"/>
        <v xml:space="preserve"> </v>
      </c>
      <c r="F30" s="39">
        <f t="shared" si="12"/>
        <v>12.58</v>
      </c>
      <c r="G30" s="21"/>
      <c r="H30" s="40">
        <f t="shared" si="13"/>
        <v>12.58</v>
      </c>
      <c r="I30" s="40"/>
      <c r="J30" s="41"/>
      <c r="K30" s="42">
        <v>12.6</v>
      </c>
      <c r="L30" s="34">
        <f t="shared" si="14"/>
        <v>12.6</v>
      </c>
      <c r="N30" s="41"/>
      <c r="O30" s="42">
        <v>12.56</v>
      </c>
      <c r="P30" s="34">
        <f t="shared" si="15"/>
        <v>12.56</v>
      </c>
      <c r="Q30" s="34">
        <f t="shared" si="16"/>
        <v>25.16</v>
      </c>
      <c r="R30" s="34"/>
      <c r="S30" s="42"/>
      <c r="T30" s="34">
        <f t="shared" si="17"/>
        <v>12.58</v>
      </c>
      <c r="U30" s="33">
        <f t="shared" si="18"/>
        <v>0</v>
      </c>
      <c r="V30" s="34">
        <f t="shared" si="19"/>
        <v>12.58</v>
      </c>
    </row>
    <row r="31" spans="1:22" x14ac:dyDescent="0.25">
      <c r="A31" s="15">
        <f>RANK(D31,D25:D39)</f>
        <v>8</v>
      </c>
      <c r="B31" s="16" t="s">
        <v>91</v>
      </c>
      <c r="C31" s="23"/>
      <c r="D31" s="18">
        <f t="shared" si="10"/>
        <v>25.766800689259046</v>
      </c>
      <c r="E31" s="19" t="str">
        <f t="shared" si="11"/>
        <v xml:space="preserve"> </v>
      </c>
      <c r="F31" s="39">
        <f t="shared" si="12"/>
        <v>43.524999999999999</v>
      </c>
      <c r="G31" s="21"/>
      <c r="H31" s="40">
        <f t="shared" si="13"/>
        <v>43.524999999999999</v>
      </c>
      <c r="I31" s="40"/>
      <c r="J31" s="41"/>
      <c r="K31" s="42">
        <v>43.4</v>
      </c>
      <c r="L31" s="34">
        <f t="shared" si="14"/>
        <v>43.4</v>
      </c>
      <c r="N31" s="41"/>
      <c r="O31" s="42">
        <v>43.65</v>
      </c>
      <c r="P31" s="34">
        <f t="shared" si="15"/>
        <v>43.65</v>
      </c>
      <c r="Q31" s="34">
        <f t="shared" si="16"/>
        <v>87.05</v>
      </c>
      <c r="R31" s="34"/>
      <c r="S31" s="42"/>
      <c r="T31" s="34">
        <f t="shared" si="17"/>
        <v>43.524999999999999</v>
      </c>
      <c r="U31" s="33">
        <f t="shared" si="18"/>
        <v>0</v>
      </c>
      <c r="V31" s="34">
        <f t="shared" si="19"/>
        <v>43.524999999999999</v>
      </c>
    </row>
    <row r="32" spans="1:22" ht="13.5" customHeight="1" x14ac:dyDescent="0.25">
      <c r="A32" s="15">
        <f>RANK(D32,D25:D39)</f>
        <v>9</v>
      </c>
      <c r="B32" s="16" t="s">
        <v>67</v>
      </c>
      <c r="C32" s="23"/>
      <c r="D32" s="18">
        <f t="shared" si="10"/>
        <v>23.303896103896104</v>
      </c>
      <c r="E32" s="19" t="str">
        <f t="shared" si="11"/>
        <v xml:space="preserve"> </v>
      </c>
      <c r="F32" s="39">
        <f t="shared" si="12"/>
        <v>48.125</v>
      </c>
      <c r="G32" s="21"/>
      <c r="H32" s="40">
        <f t="shared" si="13"/>
        <v>48.125</v>
      </c>
      <c r="I32" s="40"/>
      <c r="J32" s="41"/>
      <c r="K32" s="42">
        <v>48.4</v>
      </c>
      <c r="L32" s="34">
        <f t="shared" si="14"/>
        <v>48.4</v>
      </c>
      <c r="N32" s="41"/>
      <c r="O32" s="42">
        <v>47.85</v>
      </c>
      <c r="P32" s="34">
        <f t="shared" si="15"/>
        <v>47.85</v>
      </c>
      <c r="Q32" s="34">
        <f t="shared" si="16"/>
        <v>96.25</v>
      </c>
      <c r="R32" s="34"/>
      <c r="S32" s="42"/>
      <c r="T32" s="34">
        <f t="shared" si="17"/>
        <v>48.125</v>
      </c>
      <c r="U32" s="33">
        <f t="shared" si="18"/>
        <v>0</v>
      </c>
      <c r="V32" s="34">
        <f t="shared" si="19"/>
        <v>48.125</v>
      </c>
    </row>
    <row r="33" spans="1:22" ht="13.5" customHeight="1" x14ac:dyDescent="0.25">
      <c r="A33" s="15">
        <f>RANK(D33,D25:D39)</f>
        <v>10</v>
      </c>
      <c r="B33" s="16" t="s">
        <v>68</v>
      </c>
      <c r="C33" s="23"/>
      <c r="D33" s="18">
        <f t="shared" si="10"/>
        <v>18.688551908015331</v>
      </c>
      <c r="E33" s="19">
        <f t="shared" si="11"/>
        <v>1</v>
      </c>
      <c r="F33" s="39">
        <f t="shared" si="12"/>
        <v>1.0000000000005116E-2</v>
      </c>
      <c r="G33" s="21"/>
      <c r="H33" s="40">
        <f t="shared" si="13"/>
        <v>60.010000000000005</v>
      </c>
      <c r="I33" s="40"/>
      <c r="J33" s="41"/>
      <c r="K33" s="42">
        <v>59.75</v>
      </c>
      <c r="L33" s="34">
        <f t="shared" si="14"/>
        <v>59.75</v>
      </c>
      <c r="N33" s="41">
        <v>1</v>
      </c>
      <c r="O33" s="42">
        <v>0.27</v>
      </c>
      <c r="P33" s="34">
        <f t="shared" si="15"/>
        <v>60.27</v>
      </c>
      <c r="Q33" s="34">
        <f t="shared" si="16"/>
        <v>120.02000000000001</v>
      </c>
      <c r="R33" s="34"/>
      <c r="S33" s="42"/>
      <c r="T33" s="34">
        <f t="shared" si="17"/>
        <v>60.010000000000005</v>
      </c>
      <c r="U33" s="33">
        <f t="shared" si="18"/>
        <v>1</v>
      </c>
      <c r="V33" s="34">
        <f t="shared" si="19"/>
        <v>1.0000000000005116E-2</v>
      </c>
    </row>
    <row r="34" spans="1:22" ht="13.5" customHeight="1" x14ac:dyDescent="0.25">
      <c r="A34" s="15">
        <f>RANK(D34,D25:D39)</f>
        <v>5</v>
      </c>
      <c r="B34" s="16" t="s">
        <v>92</v>
      </c>
      <c r="C34" s="23"/>
      <c r="D34" s="18">
        <f t="shared" si="10"/>
        <v>74.271523178807954</v>
      </c>
      <c r="E34" s="19" t="str">
        <f t="shared" si="11"/>
        <v xml:space="preserve"> </v>
      </c>
      <c r="F34" s="39">
        <f t="shared" si="12"/>
        <v>15.1</v>
      </c>
      <c r="G34" s="21"/>
      <c r="H34" s="40">
        <f t="shared" si="13"/>
        <v>15.1</v>
      </c>
      <c r="I34" s="40"/>
      <c r="J34" s="41"/>
      <c r="K34" s="42">
        <v>15.1</v>
      </c>
      <c r="L34" s="34">
        <f t="shared" si="14"/>
        <v>15.1</v>
      </c>
      <c r="N34" s="41"/>
      <c r="O34" s="42"/>
      <c r="P34" s="34">
        <f t="shared" si="15"/>
        <v>0</v>
      </c>
      <c r="Q34" s="34">
        <f t="shared" si="16"/>
        <v>15.1</v>
      </c>
      <c r="R34" s="34"/>
      <c r="S34" s="42"/>
      <c r="T34" s="34">
        <f t="shared" si="17"/>
        <v>15.1</v>
      </c>
      <c r="U34" s="33">
        <f t="shared" si="18"/>
        <v>0</v>
      </c>
      <c r="V34" s="34">
        <f t="shared" si="19"/>
        <v>15.1</v>
      </c>
    </row>
    <row r="35" spans="1:22" ht="13.5" customHeight="1" x14ac:dyDescent="0.25">
      <c r="A35" s="15">
        <f>RANK(D35,D25:D39)</f>
        <v>11</v>
      </c>
      <c r="B35" s="16">
        <f>'TOTAL OVERALL'!B35</f>
        <v>0</v>
      </c>
      <c r="C35" s="23"/>
      <c r="D35" s="18">
        <f t="shared" si="10"/>
        <v>0</v>
      </c>
      <c r="E35" s="19" t="str">
        <f t="shared" si="11"/>
        <v xml:space="preserve"> </v>
      </c>
      <c r="F35" s="39">
        <f t="shared" si="12"/>
        <v>0</v>
      </c>
      <c r="G35" s="21"/>
      <c r="H35" s="40">
        <f t="shared" si="13"/>
        <v>0</v>
      </c>
      <c r="I35" s="40"/>
      <c r="J35" s="41"/>
      <c r="K35" s="42"/>
      <c r="L35" s="34">
        <f t="shared" si="14"/>
        <v>0</v>
      </c>
      <c r="N35" s="41"/>
      <c r="O35" s="42"/>
      <c r="P35" s="34">
        <f t="shared" si="15"/>
        <v>0</v>
      </c>
      <c r="Q35" s="34">
        <f t="shared" si="16"/>
        <v>0</v>
      </c>
      <c r="R35" s="34"/>
      <c r="S35" s="42"/>
      <c r="T35" s="34">
        <f t="shared" si="17"/>
        <v>0</v>
      </c>
      <c r="U35" s="33">
        <f t="shared" si="18"/>
        <v>0</v>
      </c>
      <c r="V35" s="34">
        <f t="shared" si="19"/>
        <v>0</v>
      </c>
    </row>
    <row r="36" spans="1:22" ht="13.5" customHeight="1" x14ac:dyDescent="0.25">
      <c r="A36" s="15">
        <f>RANK(D36,D25:D39)</f>
        <v>11</v>
      </c>
      <c r="B36" s="16">
        <f>'TOTAL OVERALL'!B36</f>
        <v>0</v>
      </c>
      <c r="C36" s="23"/>
      <c r="D36" s="18">
        <f t="shared" si="10"/>
        <v>0</v>
      </c>
      <c r="E36" s="19" t="str">
        <f t="shared" si="11"/>
        <v xml:space="preserve"> </v>
      </c>
      <c r="F36" s="39">
        <f t="shared" si="12"/>
        <v>0</v>
      </c>
      <c r="G36" s="21"/>
      <c r="H36" s="40">
        <f t="shared" si="13"/>
        <v>0</v>
      </c>
      <c r="I36" s="40"/>
      <c r="J36" s="41"/>
      <c r="K36" s="42"/>
      <c r="L36" s="34">
        <f t="shared" si="14"/>
        <v>0</v>
      </c>
      <c r="N36" s="41"/>
      <c r="O36" s="42"/>
      <c r="P36" s="34">
        <f t="shared" si="15"/>
        <v>0</v>
      </c>
      <c r="Q36" s="34">
        <f t="shared" si="16"/>
        <v>0</v>
      </c>
      <c r="R36" s="34"/>
      <c r="S36" s="42"/>
      <c r="T36" s="34">
        <f t="shared" si="17"/>
        <v>0</v>
      </c>
      <c r="U36" s="33">
        <f t="shared" si="18"/>
        <v>0</v>
      </c>
      <c r="V36" s="34">
        <f t="shared" si="19"/>
        <v>0</v>
      </c>
    </row>
    <row r="37" spans="1:22" ht="13.5" customHeight="1" x14ac:dyDescent="0.25">
      <c r="A37" s="15">
        <f>RANK(D37,D25:D39)</f>
        <v>11</v>
      </c>
      <c r="B37" s="16">
        <f>'TOTAL OVERALL'!B37</f>
        <v>0</v>
      </c>
      <c r="C37" s="23"/>
      <c r="D37" s="18">
        <f t="shared" si="10"/>
        <v>0</v>
      </c>
      <c r="E37" s="19" t="str">
        <f t="shared" si="11"/>
        <v xml:space="preserve"> </v>
      </c>
      <c r="F37" s="39">
        <f t="shared" si="12"/>
        <v>0</v>
      </c>
      <c r="G37" s="21"/>
      <c r="H37" s="40">
        <f t="shared" si="13"/>
        <v>0</v>
      </c>
      <c r="I37" s="40"/>
      <c r="J37" s="41"/>
      <c r="K37" s="42"/>
      <c r="L37" s="34">
        <f t="shared" si="14"/>
        <v>0</v>
      </c>
      <c r="N37" s="41"/>
      <c r="O37" s="42"/>
      <c r="P37" s="34">
        <f t="shared" si="15"/>
        <v>0</v>
      </c>
      <c r="Q37" s="34">
        <f t="shared" si="16"/>
        <v>0</v>
      </c>
      <c r="R37" s="34"/>
      <c r="S37" s="42"/>
      <c r="T37" s="34">
        <f t="shared" si="17"/>
        <v>0</v>
      </c>
      <c r="U37" s="33">
        <f t="shared" si="18"/>
        <v>0</v>
      </c>
      <c r="V37" s="34">
        <f t="shared" si="19"/>
        <v>0</v>
      </c>
    </row>
    <row r="38" spans="1:22" ht="14.25" customHeight="1" x14ac:dyDescent="0.25">
      <c r="A38" s="15">
        <f>RANK(D38,D25:D39)</f>
        <v>11</v>
      </c>
      <c r="B38" s="16">
        <f>'TOTAL OVERALL'!B38</f>
        <v>0</v>
      </c>
      <c r="C38" s="23"/>
      <c r="D38" s="18">
        <f t="shared" si="10"/>
        <v>0</v>
      </c>
      <c r="E38" s="19" t="str">
        <f t="shared" si="11"/>
        <v xml:space="preserve"> </v>
      </c>
      <c r="F38" s="39">
        <f t="shared" si="12"/>
        <v>0</v>
      </c>
      <c r="G38" s="21"/>
      <c r="H38" s="40">
        <f t="shared" si="13"/>
        <v>0</v>
      </c>
      <c r="I38" s="40"/>
      <c r="J38" s="41"/>
      <c r="K38" s="42"/>
      <c r="L38" s="34">
        <f t="shared" si="14"/>
        <v>0</v>
      </c>
      <c r="N38" s="41"/>
      <c r="O38" s="42"/>
      <c r="P38" s="34">
        <f t="shared" si="15"/>
        <v>0</v>
      </c>
      <c r="Q38" s="34">
        <f t="shared" si="16"/>
        <v>0</v>
      </c>
      <c r="R38" s="34"/>
      <c r="S38" s="42"/>
      <c r="T38" s="34">
        <f t="shared" si="17"/>
        <v>0</v>
      </c>
      <c r="U38" s="33">
        <f t="shared" si="18"/>
        <v>0</v>
      </c>
      <c r="V38" s="34">
        <f t="shared" si="19"/>
        <v>0</v>
      </c>
    </row>
    <row r="39" spans="1:22" ht="14.25" customHeight="1" x14ac:dyDescent="0.25">
      <c r="A39" s="15">
        <f>RANK(D39,D25:D39)</f>
        <v>11</v>
      </c>
      <c r="B39" s="16">
        <f>'TOTAL OVERALL'!B39</f>
        <v>0</v>
      </c>
      <c r="C39" s="23"/>
      <c r="D39" s="18">
        <f t="shared" si="10"/>
        <v>0</v>
      </c>
      <c r="E39" s="19" t="str">
        <f t="shared" si="11"/>
        <v xml:space="preserve"> </v>
      </c>
      <c r="F39" s="39">
        <f t="shared" si="12"/>
        <v>0</v>
      </c>
      <c r="G39" s="21"/>
      <c r="H39" s="40">
        <f t="shared" si="13"/>
        <v>0</v>
      </c>
      <c r="I39" s="40"/>
      <c r="J39" s="41"/>
      <c r="K39" s="42"/>
      <c r="L39" s="34">
        <f t="shared" si="14"/>
        <v>0</v>
      </c>
      <c r="N39" s="41"/>
      <c r="O39" s="42"/>
      <c r="P39" s="34">
        <f t="shared" si="15"/>
        <v>0</v>
      </c>
      <c r="Q39" s="34">
        <f t="shared" si="16"/>
        <v>0</v>
      </c>
      <c r="R39" s="34"/>
      <c r="S39" s="42"/>
      <c r="T39" s="34">
        <f t="shared" si="17"/>
        <v>0</v>
      </c>
      <c r="U39" s="33">
        <f t="shared" si="18"/>
        <v>0</v>
      </c>
      <c r="V39" s="34">
        <f t="shared" si="19"/>
        <v>0</v>
      </c>
    </row>
    <row r="40" spans="1:22" ht="14.25" customHeight="1" x14ac:dyDescent="0.25">
      <c r="A40" s="15">
        <f>RANK(D40,D26:D40)</f>
        <v>10</v>
      </c>
      <c r="B40" s="16">
        <f>'TOTAL OVERALL'!B40</f>
        <v>0</v>
      </c>
      <c r="C40" s="23"/>
      <c r="D40" s="18">
        <f t="shared" si="10"/>
        <v>0</v>
      </c>
      <c r="E40" s="19" t="str">
        <f t="shared" si="11"/>
        <v xml:space="preserve"> </v>
      </c>
      <c r="F40" s="39">
        <f t="shared" si="12"/>
        <v>0</v>
      </c>
      <c r="G40" s="21"/>
      <c r="H40" s="40">
        <f t="shared" si="13"/>
        <v>0</v>
      </c>
      <c r="I40" s="40"/>
      <c r="J40" s="41"/>
      <c r="K40" s="42"/>
      <c r="L40" s="34">
        <f t="shared" si="14"/>
        <v>0</v>
      </c>
      <c r="N40" s="41"/>
      <c r="O40" s="42"/>
      <c r="P40" s="34">
        <f t="shared" si="15"/>
        <v>0</v>
      </c>
      <c r="Q40" s="34">
        <f t="shared" si="16"/>
        <v>0</v>
      </c>
      <c r="R40" s="34"/>
      <c r="S40" s="42"/>
      <c r="T40" s="34">
        <f t="shared" si="17"/>
        <v>0</v>
      </c>
      <c r="U40" s="33">
        <f t="shared" si="18"/>
        <v>0</v>
      </c>
      <c r="V40" s="34">
        <f t="shared" si="19"/>
        <v>0</v>
      </c>
    </row>
    <row r="41" spans="1:22" ht="14.25" customHeight="1" thickBot="1" x14ac:dyDescent="0.3">
      <c r="A41" s="15"/>
      <c r="B41" s="16"/>
      <c r="C41" s="23"/>
      <c r="D41" s="18"/>
      <c r="E41" s="19"/>
      <c r="F41" s="39"/>
      <c r="G41" s="21"/>
      <c r="H41" s="40"/>
      <c r="I41" s="40"/>
      <c r="J41" s="41"/>
      <c r="K41" s="42"/>
      <c r="L41" s="34"/>
      <c r="N41" s="41"/>
      <c r="O41" s="42"/>
      <c r="P41" s="34"/>
      <c r="Q41" s="34"/>
      <c r="R41" s="34"/>
      <c r="S41" s="42"/>
      <c r="T41" s="34"/>
      <c r="U41" s="33"/>
      <c r="V41" s="34"/>
    </row>
    <row r="42" spans="1:22" ht="14.4" thickTop="1" thickBot="1" x14ac:dyDescent="0.3">
      <c r="B42" s="25" t="s">
        <v>6</v>
      </c>
      <c r="C42" s="26"/>
      <c r="D42" s="27" t="s">
        <v>1</v>
      </c>
      <c r="E42" s="7"/>
      <c r="F42" s="37"/>
      <c r="G42" s="9"/>
      <c r="H42" s="14">
        <f>SMALL(T44:T51,(COUNTIF(T44:T51,0)+1))</f>
        <v>15.984999999999999</v>
      </c>
      <c r="I42" s="14"/>
      <c r="J42" s="35" t="s">
        <v>21</v>
      </c>
      <c r="K42" s="34"/>
      <c r="L42" s="34" t="s">
        <v>1</v>
      </c>
      <c r="N42" s="35" t="s">
        <v>22</v>
      </c>
      <c r="O42" s="34"/>
      <c r="P42" s="34"/>
      <c r="Q42" s="34" t="s">
        <v>10</v>
      </c>
      <c r="R42" s="34"/>
      <c r="S42" s="36" t="s">
        <v>11</v>
      </c>
      <c r="T42" s="34" t="s">
        <v>12</v>
      </c>
      <c r="U42" s="33" t="s">
        <v>12</v>
      </c>
    </row>
    <row r="43" spans="1:22" ht="14.4" thickTop="1" thickBot="1" x14ac:dyDescent="0.3">
      <c r="A43" s="1" t="s">
        <v>2</v>
      </c>
      <c r="B43" s="10"/>
      <c r="C43" s="10"/>
      <c r="D43" s="44" t="s">
        <v>3</v>
      </c>
      <c r="E43" s="45" t="s">
        <v>13</v>
      </c>
      <c r="F43" s="38" t="s">
        <v>14</v>
      </c>
      <c r="G43" s="12"/>
      <c r="H43" s="5" t="s">
        <v>15</v>
      </c>
      <c r="I43" s="5"/>
      <c r="J43" s="33" t="s">
        <v>16</v>
      </c>
      <c r="K43" s="34" t="s">
        <v>17</v>
      </c>
      <c r="L43" s="34" t="s">
        <v>18</v>
      </c>
      <c r="N43" s="33" t="s">
        <v>16</v>
      </c>
      <c r="O43" s="34" t="s">
        <v>17</v>
      </c>
      <c r="P43" s="34" t="s">
        <v>18</v>
      </c>
      <c r="Q43" s="34" t="s">
        <v>18</v>
      </c>
      <c r="R43" s="34"/>
      <c r="S43" s="36" t="s">
        <v>19</v>
      </c>
      <c r="T43" s="34" t="s">
        <v>18</v>
      </c>
      <c r="U43" s="33" t="s">
        <v>20</v>
      </c>
      <c r="V43" s="1" t="s">
        <v>19</v>
      </c>
    </row>
    <row r="44" spans="1:22" ht="13.8" thickTop="1" x14ac:dyDescent="0.25">
      <c r="A44" s="15">
        <f>RANK(D44,D44:D51)</f>
        <v>7</v>
      </c>
      <c r="B44" s="16" t="s">
        <v>59</v>
      </c>
      <c r="C44" s="17"/>
      <c r="D44" s="18">
        <f t="shared" ref="D44:D51" si="20">IF(H44=0,0,($H$42/H44)*100)</f>
        <v>54.612230953194384</v>
      </c>
      <c r="E44" s="19" t="str">
        <f t="shared" ref="E44:E51" si="21">IF(U44=0," ",U44)</f>
        <v xml:space="preserve"> </v>
      </c>
      <c r="F44" s="39">
        <f t="shared" ref="F44:F51" si="22">V44</f>
        <v>29.270000000000003</v>
      </c>
      <c r="G44" s="21"/>
      <c r="H44" s="40">
        <f t="shared" ref="H44:H51" si="23">(T44)</f>
        <v>29.270000000000003</v>
      </c>
      <c r="I44" s="40"/>
      <c r="J44" s="41"/>
      <c r="K44" s="42">
        <v>29.12</v>
      </c>
      <c r="L44" s="34">
        <f t="shared" ref="L44:L51" si="24">SUM(J44*60,K44)</f>
        <v>29.12</v>
      </c>
      <c r="N44" s="41"/>
      <c r="O44" s="42">
        <v>29.42</v>
      </c>
      <c r="P44" s="34">
        <f t="shared" ref="P44:P51" si="25">SUM(N44*60,O44)</f>
        <v>29.42</v>
      </c>
      <c r="Q44" s="34">
        <f t="shared" ref="Q44:Q51" si="26">IF(P44=0,L44,SUM(L44,P44))</f>
        <v>58.540000000000006</v>
      </c>
      <c r="R44" s="34"/>
      <c r="S44" s="42"/>
      <c r="T44" s="34">
        <f t="shared" ref="T44:T51" si="27">IF(P44=0,SUM(Q44,S44),SUM(Q44/2,S44))</f>
        <v>29.270000000000003</v>
      </c>
      <c r="U44" s="33">
        <f t="shared" ref="U44:U51" si="28">QUOTIENT(T44,60)</f>
        <v>0</v>
      </c>
      <c r="V44" s="34">
        <f>SUM(T44-(U44*60))</f>
        <v>29.270000000000003</v>
      </c>
    </row>
    <row r="45" spans="1:22" x14ac:dyDescent="0.25">
      <c r="A45" s="15">
        <f>RANK(D45,D44:D51)</f>
        <v>3</v>
      </c>
      <c r="B45" s="16" t="s">
        <v>93</v>
      </c>
      <c r="C45" s="23"/>
      <c r="D45" s="18">
        <f t="shared" si="20"/>
        <v>66.576426488962937</v>
      </c>
      <c r="E45" s="19" t="str">
        <f t="shared" si="21"/>
        <v xml:space="preserve"> </v>
      </c>
      <c r="F45" s="39">
        <f t="shared" si="22"/>
        <v>24.009999999999998</v>
      </c>
      <c r="G45" s="21"/>
      <c r="H45" s="40">
        <f t="shared" si="23"/>
        <v>24.009999999999998</v>
      </c>
      <c r="I45" s="40"/>
      <c r="J45" s="41"/>
      <c r="K45" s="42">
        <v>23.55</v>
      </c>
      <c r="L45" s="34">
        <f t="shared" si="24"/>
        <v>23.55</v>
      </c>
      <c r="N45" s="41"/>
      <c r="O45" s="42">
        <v>24.47</v>
      </c>
      <c r="P45" s="34">
        <f t="shared" si="25"/>
        <v>24.47</v>
      </c>
      <c r="Q45" s="34">
        <f t="shared" si="26"/>
        <v>48.019999999999996</v>
      </c>
      <c r="R45" s="34"/>
      <c r="S45" s="42"/>
      <c r="T45" s="34">
        <f t="shared" si="27"/>
        <v>24.009999999999998</v>
      </c>
      <c r="U45" s="33">
        <f t="shared" si="28"/>
        <v>0</v>
      </c>
      <c r="V45" s="34">
        <f t="shared" ref="V45:V51" si="29">T45-(U45*60)</f>
        <v>24.009999999999998</v>
      </c>
    </row>
    <row r="46" spans="1:22" x14ac:dyDescent="0.25">
      <c r="A46" s="15">
        <f>RANK(D46,D44:D51)</f>
        <v>1</v>
      </c>
      <c r="B46" s="16" t="s">
        <v>60</v>
      </c>
      <c r="C46" s="23"/>
      <c r="D46" s="18">
        <f t="shared" si="20"/>
        <v>100</v>
      </c>
      <c r="E46" s="19" t="str">
        <f t="shared" si="21"/>
        <v xml:space="preserve"> </v>
      </c>
      <c r="F46" s="39">
        <f t="shared" si="22"/>
        <v>15.984999999999999</v>
      </c>
      <c r="G46" s="21"/>
      <c r="H46" s="40">
        <f t="shared" si="23"/>
        <v>15.984999999999999</v>
      </c>
      <c r="I46" s="40"/>
      <c r="J46" s="41"/>
      <c r="K46" s="42">
        <v>15.97</v>
      </c>
      <c r="L46" s="34">
        <f t="shared" si="24"/>
        <v>15.97</v>
      </c>
      <c r="N46" s="41"/>
      <c r="O46" s="42">
        <v>16</v>
      </c>
      <c r="P46" s="34">
        <f t="shared" si="25"/>
        <v>16</v>
      </c>
      <c r="Q46" s="34">
        <f t="shared" si="26"/>
        <v>31.97</v>
      </c>
      <c r="R46" s="34"/>
      <c r="S46" s="42"/>
      <c r="T46" s="34">
        <f t="shared" si="27"/>
        <v>15.984999999999999</v>
      </c>
      <c r="U46" s="33">
        <f t="shared" si="28"/>
        <v>0</v>
      </c>
      <c r="V46" s="34">
        <f t="shared" si="29"/>
        <v>15.984999999999999</v>
      </c>
    </row>
    <row r="47" spans="1:22" x14ac:dyDescent="0.25">
      <c r="A47" s="15">
        <f>RANK(D47,D44:D51)</f>
        <v>4</v>
      </c>
      <c r="B47" s="16" t="s">
        <v>61</v>
      </c>
      <c r="C47" s="23"/>
      <c r="D47" s="18">
        <f t="shared" si="20"/>
        <v>62.637147335423194</v>
      </c>
      <c r="E47" s="19" t="str">
        <f t="shared" si="21"/>
        <v xml:space="preserve"> </v>
      </c>
      <c r="F47" s="39">
        <f t="shared" si="22"/>
        <v>25.52</v>
      </c>
      <c r="G47" s="21"/>
      <c r="H47" s="40">
        <f t="shared" si="23"/>
        <v>25.52</v>
      </c>
      <c r="I47" s="40"/>
      <c r="J47" s="41"/>
      <c r="K47" s="42">
        <v>25.48</v>
      </c>
      <c r="L47" s="34">
        <f t="shared" si="24"/>
        <v>25.48</v>
      </c>
      <c r="N47" s="41"/>
      <c r="O47" s="42">
        <v>25.56</v>
      </c>
      <c r="P47" s="34">
        <f t="shared" si="25"/>
        <v>25.56</v>
      </c>
      <c r="Q47" s="34">
        <f t="shared" si="26"/>
        <v>51.04</v>
      </c>
      <c r="R47" s="34"/>
      <c r="S47" s="42"/>
      <c r="T47" s="34">
        <f t="shared" si="27"/>
        <v>25.52</v>
      </c>
      <c r="U47" s="33">
        <f t="shared" si="28"/>
        <v>0</v>
      </c>
      <c r="V47" s="34">
        <f t="shared" si="29"/>
        <v>25.52</v>
      </c>
    </row>
    <row r="48" spans="1:22" x14ac:dyDescent="0.25">
      <c r="A48" s="15">
        <f>RANK(D48,D44:D51)</f>
        <v>8</v>
      </c>
      <c r="B48" s="16" t="s">
        <v>94</v>
      </c>
      <c r="C48" s="23"/>
      <c r="D48" s="18">
        <f t="shared" si="20"/>
        <v>47.63820593056176</v>
      </c>
      <c r="E48" s="19" t="str">
        <f t="shared" si="21"/>
        <v xml:space="preserve"> </v>
      </c>
      <c r="F48" s="39">
        <f t="shared" si="22"/>
        <v>33.555</v>
      </c>
      <c r="G48" s="21"/>
      <c r="H48" s="40">
        <f t="shared" si="23"/>
        <v>33.555</v>
      </c>
      <c r="I48" s="40"/>
      <c r="J48" s="41"/>
      <c r="K48" s="42">
        <v>33.130000000000003</v>
      </c>
      <c r="L48" s="34">
        <f t="shared" si="24"/>
        <v>33.130000000000003</v>
      </c>
      <c r="N48" s="41"/>
      <c r="O48" s="42">
        <v>33.979999999999997</v>
      </c>
      <c r="P48" s="34">
        <f t="shared" si="25"/>
        <v>33.979999999999997</v>
      </c>
      <c r="Q48" s="34">
        <f t="shared" si="26"/>
        <v>67.11</v>
      </c>
      <c r="R48" s="34"/>
      <c r="S48" s="42"/>
      <c r="T48" s="34">
        <f t="shared" si="27"/>
        <v>33.555</v>
      </c>
      <c r="U48" s="33">
        <f t="shared" si="28"/>
        <v>0</v>
      </c>
      <c r="V48" s="34">
        <f t="shared" si="29"/>
        <v>33.555</v>
      </c>
    </row>
    <row r="49" spans="1:22" x14ac:dyDescent="0.25">
      <c r="A49" s="15">
        <f>RANK(D49,D44:D51)</f>
        <v>2</v>
      </c>
      <c r="B49" s="16" t="s">
        <v>95</v>
      </c>
      <c r="C49" s="23"/>
      <c r="D49" s="18">
        <f t="shared" si="20"/>
        <v>83.298593017196438</v>
      </c>
      <c r="E49" s="19" t="str">
        <f t="shared" si="21"/>
        <v xml:space="preserve"> </v>
      </c>
      <c r="F49" s="39">
        <f t="shared" si="22"/>
        <v>19.190000000000001</v>
      </c>
      <c r="G49" s="21"/>
      <c r="H49" s="40">
        <f t="shared" si="23"/>
        <v>19.190000000000001</v>
      </c>
      <c r="I49" s="40"/>
      <c r="J49" s="41"/>
      <c r="K49" s="42">
        <v>19.100000000000001</v>
      </c>
      <c r="L49" s="34">
        <f t="shared" si="24"/>
        <v>19.100000000000001</v>
      </c>
      <c r="N49" s="41"/>
      <c r="O49" s="42">
        <v>19.28</v>
      </c>
      <c r="P49" s="34">
        <f t="shared" si="25"/>
        <v>19.28</v>
      </c>
      <c r="Q49" s="34">
        <f t="shared" si="26"/>
        <v>38.380000000000003</v>
      </c>
      <c r="R49" s="34"/>
      <c r="S49" s="42"/>
      <c r="T49" s="34">
        <f t="shared" si="27"/>
        <v>19.190000000000001</v>
      </c>
      <c r="U49" s="33">
        <f t="shared" si="28"/>
        <v>0</v>
      </c>
      <c r="V49" s="34">
        <f t="shared" si="29"/>
        <v>19.190000000000001</v>
      </c>
    </row>
    <row r="50" spans="1:22" x14ac:dyDescent="0.25">
      <c r="A50" s="15">
        <f>RANK(D50,D44:D51)</f>
        <v>5</v>
      </c>
      <c r="B50" s="16" t="s">
        <v>96</v>
      </c>
      <c r="C50" s="23"/>
      <c r="D50" s="18">
        <f t="shared" si="20"/>
        <v>58.053386598874155</v>
      </c>
      <c r="E50" s="19" t="str">
        <f t="shared" si="21"/>
        <v xml:space="preserve"> </v>
      </c>
      <c r="F50" s="39">
        <f t="shared" si="22"/>
        <v>27.535</v>
      </c>
      <c r="G50" s="21"/>
      <c r="H50" s="40">
        <f t="shared" si="23"/>
        <v>27.535</v>
      </c>
      <c r="I50" s="40"/>
      <c r="J50" s="41"/>
      <c r="K50" s="42">
        <v>27.59</v>
      </c>
      <c r="L50" s="34">
        <f t="shared" si="24"/>
        <v>27.59</v>
      </c>
      <c r="N50" s="41"/>
      <c r="O50" s="42">
        <v>27.48</v>
      </c>
      <c r="P50" s="34">
        <f t="shared" si="25"/>
        <v>27.48</v>
      </c>
      <c r="Q50" s="34">
        <f t="shared" si="26"/>
        <v>55.07</v>
      </c>
      <c r="R50" s="34"/>
      <c r="S50" s="42"/>
      <c r="T50" s="34">
        <f t="shared" si="27"/>
        <v>27.535</v>
      </c>
      <c r="U50" s="33">
        <f t="shared" si="28"/>
        <v>0</v>
      </c>
      <c r="V50" s="34">
        <f t="shared" si="29"/>
        <v>27.535</v>
      </c>
    </row>
    <row r="51" spans="1:22" x14ac:dyDescent="0.25">
      <c r="A51" s="15">
        <f>RANK(D51,D44:D51)</f>
        <v>6</v>
      </c>
      <c r="B51" s="16" t="s">
        <v>92</v>
      </c>
      <c r="C51" s="23"/>
      <c r="D51" s="18">
        <f t="shared" si="20"/>
        <v>55.872072701852495</v>
      </c>
      <c r="E51" s="19" t="str">
        <f t="shared" si="21"/>
        <v xml:space="preserve"> </v>
      </c>
      <c r="F51" s="39">
        <f t="shared" si="22"/>
        <v>28.61</v>
      </c>
      <c r="G51" s="21"/>
      <c r="H51" s="40">
        <f t="shared" si="23"/>
        <v>28.61</v>
      </c>
      <c r="I51" s="40"/>
      <c r="J51" s="41"/>
      <c r="K51" s="42">
        <v>28.59</v>
      </c>
      <c r="L51" s="34">
        <f t="shared" si="24"/>
        <v>28.59</v>
      </c>
      <c r="N51" s="41"/>
      <c r="O51" s="42">
        <v>28.63</v>
      </c>
      <c r="P51" s="34">
        <f t="shared" si="25"/>
        <v>28.63</v>
      </c>
      <c r="Q51" s="34">
        <f t="shared" si="26"/>
        <v>57.22</v>
      </c>
      <c r="R51" s="34"/>
      <c r="S51" s="42"/>
      <c r="T51" s="34">
        <f t="shared" si="27"/>
        <v>28.61</v>
      </c>
      <c r="U51" s="33">
        <f t="shared" si="28"/>
        <v>0</v>
      </c>
      <c r="V51" s="34">
        <f t="shared" si="29"/>
        <v>28.61</v>
      </c>
    </row>
  </sheetData>
  <pageMargins left="0.74791666666666667" right="0.74791666666666667" top="0.98402777777777772" bottom="0.98402777777777772" header="0.51180555555555551" footer="0.51180555555555551"/>
  <pageSetup scale="72" firstPageNumber="0" orientation="landscape" horizontalDpi="300" verticalDpi="3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V51"/>
  <sheetViews>
    <sheetView workbookViewId="0">
      <selection activeCell="F14" sqref="F14"/>
    </sheetView>
  </sheetViews>
  <sheetFormatPr defaultColWidth="9" defaultRowHeight="13.2" x14ac:dyDescent="0.25"/>
  <cols>
    <col min="1" max="4" width="9" style="1"/>
    <col min="5" max="5" width="7.33203125" style="1" customWidth="1"/>
    <col min="6" max="6" width="8.6640625" style="1" customWidth="1"/>
    <col min="7" max="7" width="0.109375" style="1" hidden="1" customWidth="1"/>
    <col min="8" max="8" width="10.6640625" style="1" customWidth="1"/>
    <col min="9" max="9" width="2.6640625" style="1" hidden="1" customWidth="1"/>
    <col min="10" max="10" width="5.6640625" style="1" customWidth="1"/>
    <col min="11" max="11" width="7.6640625" style="1" customWidth="1"/>
    <col min="12" max="12" width="9.5546875" style="1" customWidth="1"/>
    <col min="13" max="13" width="14.33203125" style="1" hidden="1" customWidth="1"/>
    <col min="14" max="14" width="5.6640625" style="1" customWidth="1"/>
    <col min="15" max="15" width="7.6640625" style="1" customWidth="1"/>
    <col min="16" max="17" width="10.88671875" style="1" customWidth="1"/>
    <col min="18" max="18" width="0.109375" style="1" customWidth="1"/>
    <col min="19" max="19" width="9.109375" style="1" customWidth="1"/>
    <col min="20" max="20" width="10.33203125" style="1" customWidth="1"/>
    <col min="21" max="16384" width="9" style="1"/>
  </cols>
  <sheetData>
    <row r="1" spans="1:22" x14ac:dyDescent="0.25">
      <c r="B1" s="2" t="s">
        <v>23</v>
      </c>
      <c r="H1" s="3"/>
      <c r="L1" s="3"/>
      <c r="P1" s="3"/>
      <c r="Q1" s="3"/>
      <c r="T1" s="3"/>
    </row>
    <row r="2" spans="1:22" x14ac:dyDescent="0.25">
      <c r="J2" s="33"/>
      <c r="K2" s="34"/>
      <c r="L2" s="34"/>
      <c r="N2" s="33"/>
      <c r="O2" s="34"/>
      <c r="P2" s="34"/>
      <c r="Q2" s="34"/>
      <c r="R2" s="34"/>
      <c r="S2" s="34"/>
      <c r="T2" s="34"/>
      <c r="U2" s="33"/>
    </row>
    <row r="3" spans="1:22" ht="13.5" customHeight="1" thickBot="1" x14ac:dyDescent="0.3">
      <c r="B3" s="4"/>
      <c r="C3" s="4"/>
      <c r="D3" s="4"/>
      <c r="E3" s="5"/>
      <c r="F3" s="5"/>
      <c r="G3" s="5"/>
      <c r="H3" s="14"/>
      <c r="I3" s="14"/>
      <c r="J3" s="35" t="s">
        <v>8</v>
      </c>
      <c r="K3" s="34"/>
      <c r="L3" s="34"/>
      <c r="N3" s="35" t="s">
        <v>8</v>
      </c>
      <c r="O3" s="34"/>
      <c r="P3" s="34"/>
      <c r="Q3" s="34"/>
      <c r="R3" s="34"/>
      <c r="S3" s="36" t="s">
        <v>9</v>
      </c>
      <c r="T3" s="34"/>
      <c r="U3" s="33"/>
    </row>
    <row r="4" spans="1:22" ht="14.25" customHeight="1" thickTop="1" thickBot="1" x14ac:dyDescent="0.3">
      <c r="B4" s="6" t="s">
        <v>0</v>
      </c>
      <c r="C4" s="6"/>
      <c r="D4" s="32"/>
      <c r="E4" s="7"/>
      <c r="F4" s="37"/>
      <c r="G4" s="9"/>
      <c r="H4" s="14">
        <f>SMALL(T6:T21,(COUNTIF(T6:T21,0)+1))</f>
        <v>15.935</v>
      </c>
      <c r="I4" s="14"/>
      <c r="J4" s="35">
        <v>1</v>
      </c>
      <c r="K4" s="34"/>
      <c r="L4" s="34" t="s">
        <v>1</v>
      </c>
      <c r="N4" s="35">
        <v>2</v>
      </c>
      <c r="O4" s="34"/>
      <c r="P4" s="34"/>
      <c r="Q4" s="34" t="s">
        <v>10</v>
      </c>
      <c r="R4" s="34"/>
      <c r="S4" s="36" t="s">
        <v>11</v>
      </c>
      <c r="T4" s="34" t="s">
        <v>12</v>
      </c>
      <c r="U4" s="35" t="s">
        <v>12</v>
      </c>
    </row>
    <row r="5" spans="1:22" ht="14.4" thickTop="1" thickBot="1" x14ac:dyDescent="0.3">
      <c r="A5" s="1" t="s">
        <v>2</v>
      </c>
      <c r="B5" s="10"/>
      <c r="C5" s="10"/>
      <c r="D5" s="10" t="s">
        <v>3</v>
      </c>
      <c r="E5" s="10" t="s">
        <v>13</v>
      </c>
      <c r="F5" s="38" t="s">
        <v>14</v>
      </c>
      <c r="G5" s="12"/>
      <c r="H5" s="5" t="s">
        <v>15</v>
      </c>
      <c r="I5" s="5"/>
      <c r="J5" s="33" t="s">
        <v>16</v>
      </c>
      <c r="K5" s="34" t="s">
        <v>17</v>
      </c>
      <c r="L5" s="34" t="s">
        <v>18</v>
      </c>
      <c r="N5" s="33" t="s">
        <v>16</v>
      </c>
      <c r="O5" s="34" t="s">
        <v>17</v>
      </c>
      <c r="P5" s="34" t="s">
        <v>18</v>
      </c>
      <c r="Q5" s="34" t="s">
        <v>18</v>
      </c>
      <c r="R5" s="34"/>
      <c r="S5" s="36" t="s">
        <v>19</v>
      </c>
      <c r="T5" s="34" t="s">
        <v>18</v>
      </c>
      <c r="U5" s="33" t="s">
        <v>20</v>
      </c>
      <c r="V5" s="1" t="s">
        <v>19</v>
      </c>
    </row>
    <row r="6" spans="1:22" ht="13.8" thickTop="1" x14ac:dyDescent="0.25">
      <c r="A6" s="15">
        <f>RANK(D6,D6:D21)</f>
        <v>2</v>
      </c>
      <c r="B6" s="16" t="str">
        <f ca="1">'TOTAL OVERALL'!B6</f>
        <v>Alfred 1</v>
      </c>
      <c r="C6" s="17"/>
      <c r="D6" s="18">
        <f t="shared" ref="D6:D20" si="0">IF(H6=0,0,($H$4/H6)*100)</f>
        <v>85.122863247863251</v>
      </c>
      <c r="E6" s="19" t="str">
        <f t="shared" ref="E6:E22" si="1">IF(U6=0," ",U6)</f>
        <v xml:space="preserve"> </v>
      </c>
      <c r="F6" s="39">
        <f t="shared" ref="F6:F22" si="2">V6</f>
        <v>18.72</v>
      </c>
      <c r="G6" s="21"/>
      <c r="H6" s="40">
        <f t="shared" ref="H6:H22" si="3">(T6)</f>
        <v>18.72</v>
      </c>
      <c r="I6" s="40"/>
      <c r="J6" s="41"/>
      <c r="K6" s="42">
        <v>18.649999999999999</v>
      </c>
      <c r="L6" s="34">
        <f t="shared" ref="L6:L22" si="4">SUM(J6*60,K6)</f>
        <v>18.649999999999999</v>
      </c>
      <c r="N6" s="41"/>
      <c r="O6" s="42">
        <v>18.79</v>
      </c>
      <c r="P6" s="34">
        <f t="shared" ref="P6:P22" si="5">SUM(N6*60,O6)</f>
        <v>18.79</v>
      </c>
      <c r="Q6" s="34">
        <f t="shared" ref="Q6:Q22" si="6">IF(P6=0,L6,SUM(L6,P6))</f>
        <v>37.44</v>
      </c>
      <c r="R6" s="34"/>
      <c r="S6" s="42"/>
      <c r="T6" s="34">
        <f t="shared" ref="T6:T22" si="7">IF(P6=0,SUM(Q6,S6),SUM(Q6/2,S6))</f>
        <v>18.72</v>
      </c>
      <c r="U6" s="33">
        <f t="shared" ref="U6:U22" si="8">QUOTIENT(T6,60)</f>
        <v>0</v>
      </c>
      <c r="V6" s="34">
        <f>SUM(T6-(U6*60))</f>
        <v>18.72</v>
      </c>
    </row>
    <row r="7" spans="1:22" x14ac:dyDescent="0.25">
      <c r="A7" s="15">
        <f>RANK(D7,D6:D21)</f>
        <v>5</v>
      </c>
      <c r="B7" s="16" t="s">
        <v>73</v>
      </c>
      <c r="C7" s="17"/>
      <c r="D7" s="18">
        <f t="shared" si="0"/>
        <v>80.826781638346432</v>
      </c>
      <c r="E7" s="19" t="str">
        <f t="shared" si="1"/>
        <v xml:space="preserve"> </v>
      </c>
      <c r="F7" s="39">
        <f t="shared" si="2"/>
        <v>19.715</v>
      </c>
      <c r="G7" s="21"/>
      <c r="H7" s="40">
        <f t="shared" si="3"/>
        <v>19.715</v>
      </c>
      <c r="I7" s="40"/>
      <c r="J7" s="41"/>
      <c r="K7" s="42">
        <v>19.88</v>
      </c>
      <c r="L7" s="34">
        <f t="shared" si="4"/>
        <v>19.88</v>
      </c>
      <c r="N7" s="41"/>
      <c r="O7" s="42">
        <v>19.55</v>
      </c>
      <c r="P7" s="34">
        <f t="shared" si="5"/>
        <v>19.55</v>
      </c>
      <c r="Q7" s="34">
        <f t="shared" si="6"/>
        <v>39.43</v>
      </c>
      <c r="R7" s="34"/>
      <c r="S7" s="42"/>
      <c r="T7" s="34">
        <f t="shared" si="7"/>
        <v>19.715</v>
      </c>
      <c r="U7" s="33">
        <f t="shared" si="8"/>
        <v>0</v>
      </c>
      <c r="V7" s="34">
        <f>T7-(U7*60)</f>
        <v>19.715</v>
      </c>
    </row>
    <row r="8" spans="1:22" x14ac:dyDescent="0.25">
      <c r="A8" s="15">
        <f>RANK(D8,D6:D21)</f>
        <v>4</v>
      </c>
      <c r="B8" s="16" t="s">
        <v>74</v>
      </c>
      <c r="C8" s="23"/>
      <c r="D8" s="18">
        <f t="shared" si="0"/>
        <v>83.47302252488214</v>
      </c>
      <c r="E8" s="19" t="str">
        <f t="shared" si="1"/>
        <v xml:space="preserve"> </v>
      </c>
      <c r="F8" s="39">
        <f t="shared" si="2"/>
        <v>19.09</v>
      </c>
      <c r="G8" s="21"/>
      <c r="H8" s="40">
        <f t="shared" si="3"/>
        <v>19.09</v>
      </c>
      <c r="I8" s="40"/>
      <c r="J8" s="41"/>
      <c r="K8" s="42">
        <v>18.989999999999998</v>
      </c>
      <c r="L8" s="34">
        <f t="shared" si="4"/>
        <v>18.989999999999998</v>
      </c>
      <c r="N8" s="41"/>
      <c r="O8" s="42">
        <v>19.190000000000001</v>
      </c>
      <c r="P8" s="34">
        <f t="shared" si="5"/>
        <v>19.190000000000001</v>
      </c>
      <c r="Q8" s="34">
        <f t="shared" si="6"/>
        <v>38.18</v>
      </c>
      <c r="R8" s="34"/>
      <c r="S8" s="42"/>
      <c r="T8" s="34">
        <f t="shared" si="7"/>
        <v>19.09</v>
      </c>
      <c r="U8" s="33">
        <f t="shared" si="8"/>
        <v>0</v>
      </c>
      <c r="V8" s="34">
        <f>T8-(U8*60)</f>
        <v>19.09</v>
      </c>
    </row>
    <row r="9" spans="1:22" x14ac:dyDescent="0.25">
      <c r="A9" s="15">
        <f>RANK(D9,D6:D21)</f>
        <v>6</v>
      </c>
      <c r="B9" s="16" t="s">
        <v>75</v>
      </c>
      <c r="C9" s="23"/>
      <c r="D9" s="18">
        <f t="shared" si="0"/>
        <v>72.169384057971016</v>
      </c>
      <c r="E9" s="19" t="str">
        <f t="shared" si="1"/>
        <v xml:space="preserve"> </v>
      </c>
      <c r="F9" s="39">
        <f t="shared" si="2"/>
        <v>22.08</v>
      </c>
      <c r="G9" s="21"/>
      <c r="H9" s="40">
        <f t="shared" si="3"/>
        <v>22.08</v>
      </c>
      <c r="I9" s="40"/>
      <c r="J9" s="41"/>
      <c r="K9" s="42">
        <v>22.06</v>
      </c>
      <c r="L9" s="34">
        <f t="shared" si="4"/>
        <v>22.06</v>
      </c>
      <c r="N9" s="41"/>
      <c r="O9" s="42">
        <v>22.1</v>
      </c>
      <c r="P9" s="34">
        <f t="shared" si="5"/>
        <v>22.1</v>
      </c>
      <c r="Q9" s="34">
        <f t="shared" si="6"/>
        <v>44.16</v>
      </c>
      <c r="R9" s="34"/>
      <c r="S9" s="42"/>
      <c r="T9" s="34">
        <f t="shared" si="7"/>
        <v>22.08</v>
      </c>
      <c r="U9" s="33">
        <f t="shared" si="8"/>
        <v>0</v>
      </c>
      <c r="V9" s="34">
        <f>SUM(T9-(U9*60))</f>
        <v>22.08</v>
      </c>
    </row>
    <row r="10" spans="1:22" x14ac:dyDescent="0.25">
      <c r="A10" s="15">
        <f>RANK(D10,D6:D21)</f>
        <v>10</v>
      </c>
      <c r="B10" s="16" t="s">
        <v>76</v>
      </c>
      <c r="C10" s="23"/>
      <c r="D10" s="18">
        <f t="shared" si="0"/>
        <v>54.910406616126814</v>
      </c>
      <c r="E10" s="19" t="str">
        <f t="shared" si="1"/>
        <v xml:space="preserve"> </v>
      </c>
      <c r="F10" s="39">
        <f t="shared" si="2"/>
        <v>29.02</v>
      </c>
      <c r="G10" s="21"/>
      <c r="H10" s="40">
        <f t="shared" si="3"/>
        <v>29.02</v>
      </c>
      <c r="I10" s="40"/>
      <c r="J10" s="41"/>
      <c r="K10" s="42">
        <v>29.16</v>
      </c>
      <c r="L10" s="34">
        <f t="shared" si="4"/>
        <v>29.16</v>
      </c>
      <c r="N10" s="41"/>
      <c r="O10" s="42">
        <v>28.88</v>
      </c>
      <c r="P10" s="34">
        <f t="shared" si="5"/>
        <v>28.88</v>
      </c>
      <c r="Q10" s="34">
        <f t="shared" si="6"/>
        <v>58.04</v>
      </c>
      <c r="R10" s="34"/>
      <c r="S10" s="42"/>
      <c r="T10" s="34">
        <f t="shared" si="7"/>
        <v>29.02</v>
      </c>
      <c r="U10" s="33">
        <f t="shared" si="8"/>
        <v>0</v>
      </c>
      <c r="V10" s="34">
        <f>SUM(T10-(U10*60))</f>
        <v>29.02</v>
      </c>
    </row>
    <row r="11" spans="1:22" x14ac:dyDescent="0.25">
      <c r="A11" s="15">
        <f>RANK(D11,D6:D21)</f>
        <v>7</v>
      </c>
      <c r="B11" s="16" t="s">
        <v>77</v>
      </c>
      <c r="C11" s="17"/>
      <c r="D11" s="18">
        <f t="shared" si="0"/>
        <v>67.693288020390824</v>
      </c>
      <c r="E11" s="19" t="str">
        <f t="shared" si="1"/>
        <v xml:space="preserve"> </v>
      </c>
      <c r="F11" s="39">
        <f t="shared" si="2"/>
        <v>23.54</v>
      </c>
      <c r="G11" s="21"/>
      <c r="H11" s="40">
        <f t="shared" si="3"/>
        <v>23.54</v>
      </c>
      <c r="I11" s="40"/>
      <c r="J11" s="41"/>
      <c r="K11" s="42">
        <v>23.53</v>
      </c>
      <c r="L11" s="34">
        <f t="shared" si="4"/>
        <v>23.53</v>
      </c>
      <c r="N11" s="41"/>
      <c r="O11" s="42">
        <v>23.55</v>
      </c>
      <c r="P11" s="34">
        <f t="shared" si="5"/>
        <v>23.55</v>
      </c>
      <c r="Q11" s="34">
        <f t="shared" si="6"/>
        <v>47.08</v>
      </c>
      <c r="R11" s="34"/>
      <c r="S11" s="42"/>
      <c r="T11" s="34">
        <f t="shared" si="7"/>
        <v>23.54</v>
      </c>
      <c r="U11" s="33">
        <f t="shared" si="8"/>
        <v>0</v>
      </c>
      <c r="V11" s="34">
        <f t="shared" ref="V11:V22" si="9">T11-(U11*60)</f>
        <v>23.54</v>
      </c>
    </row>
    <row r="12" spans="1:22" x14ac:dyDescent="0.25">
      <c r="A12" s="15">
        <f>RANK(D12,D6:D21)</f>
        <v>11</v>
      </c>
      <c r="B12" s="16" t="s">
        <v>78</v>
      </c>
      <c r="C12" s="23"/>
      <c r="D12" s="18">
        <f t="shared" si="0"/>
        <v>54.460013670539986</v>
      </c>
      <c r="E12" s="19" t="str">
        <f t="shared" si="1"/>
        <v xml:space="preserve"> </v>
      </c>
      <c r="F12" s="39">
        <f t="shared" si="2"/>
        <v>29.259999999999998</v>
      </c>
      <c r="G12" s="21"/>
      <c r="H12" s="40">
        <f t="shared" si="3"/>
        <v>29.259999999999998</v>
      </c>
      <c r="I12" s="40"/>
      <c r="J12" s="41"/>
      <c r="K12" s="42">
        <v>29.36</v>
      </c>
      <c r="L12" s="34">
        <f t="shared" si="4"/>
        <v>29.36</v>
      </c>
      <c r="N12" s="41"/>
      <c r="O12" s="42">
        <v>29.16</v>
      </c>
      <c r="P12" s="34">
        <f t="shared" si="5"/>
        <v>29.16</v>
      </c>
      <c r="Q12" s="34">
        <f t="shared" si="6"/>
        <v>58.519999999999996</v>
      </c>
      <c r="R12" s="34"/>
      <c r="S12" s="42"/>
      <c r="T12" s="34">
        <f t="shared" si="7"/>
        <v>29.259999999999998</v>
      </c>
      <c r="U12" s="33">
        <f t="shared" si="8"/>
        <v>0</v>
      </c>
      <c r="V12" s="34">
        <f t="shared" si="9"/>
        <v>29.259999999999998</v>
      </c>
    </row>
    <row r="13" spans="1:22" x14ac:dyDescent="0.25">
      <c r="A13" s="15">
        <f>RANK(D13,D6:D21)</f>
        <v>14</v>
      </c>
      <c r="B13" s="16" t="s">
        <v>79</v>
      </c>
      <c r="C13" s="17"/>
      <c r="D13" s="18">
        <f t="shared" si="0"/>
        <v>38.639670223084387</v>
      </c>
      <c r="E13" s="19" t="str">
        <f t="shared" si="1"/>
        <v xml:space="preserve"> </v>
      </c>
      <c r="F13" s="39">
        <f t="shared" si="2"/>
        <v>41.239999999999995</v>
      </c>
      <c r="G13" s="21"/>
      <c r="H13" s="40">
        <f t="shared" si="3"/>
        <v>41.239999999999995</v>
      </c>
      <c r="I13" s="40"/>
      <c r="J13" s="41"/>
      <c r="K13" s="42">
        <v>41.23</v>
      </c>
      <c r="L13" s="34">
        <f t="shared" si="4"/>
        <v>41.23</v>
      </c>
      <c r="N13" s="41"/>
      <c r="O13" s="42">
        <v>41.25</v>
      </c>
      <c r="P13" s="34">
        <f t="shared" si="5"/>
        <v>41.25</v>
      </c>
      <c r="Q13" s="34">
        <f t="shared" si="6"/>
        <v>82.47999999999999</v>
      </c>
      <c r="R13" s="34"/>
      <c r="S13" s="42"/>
      <c r="T13" s="34">
        <f t="shared" si="7"/>
        <v>41.239999999999995</v>
      </c>
      <c r="U13" s="33">
        <f t="shared" si="8"/>
        <v>0</v>
      </c>
      <c r="V13" s="34">
        <f t="shared" si="9"/>
        <v>41.239999999999995</v>
      </c>
    </row>
    <row r="14" spans="1:22" x14ac:dyDescent="0.25">
      <c r="A14" s="15">
        <f>RANK(D14,D6:D21)</f>
        <v>1</v>
      </c>
      <c r="B14" s="16" t="s">
        <v>80</v>
      </c>
      <c r="C14" s="17"/>
      <c r="D14" s="18">
        <f t="shared" si="0"/>
        <v>100</v>
      </c>
      <c r="E14" s="19" t="str">
        <f t="shared" si="1"/>
        <v xml:space="preserve"> </v>
      </c>
      <c r="F14" s="39">
        <f t="shared" si="2"/>
        <v>15.935</v>
      </c>
      <c r="G14" s="21"/>
      <c r="H14" s="40">
        <f t="shared" si="3"/>
        <v>15.935</v>
      </c>
      <c r="I14" s="40"/>
      <c r="J14" s="41"/>
      <c r="K14" s="42">
        <v>15.89</v>
      </c>
      <c r="L14" s="34">
        <f t="shared" si="4"/>
        <v>15.89</v>
      </c>
      <c r="N14" s="41"/>
      <c r="O14" s="42">
        <v>15.98</v>
      </c>
      <c r="P14" s="34">
        <f t="shared" si="5"/>
        <v>15.98</v>
      </c>
      <c r="Q14" s="34">
        <f t="shared" si="6"/>
        <v>31.87</v>
      </c>
      <c r="R14" s="34"/>
      <c r="S14" s="42"/>
      <c r="T14" s="34">
        <f t="shared" si="7"/>
        <v>15.935</v>
      </c>
      <c r="U14" s="33">
        <f t="shared" si="8"/>
        <v>0</v>
      </c>
      <c r="V14" s="34">
        <f t="shared" si="9"/>
        <v>15.935</v>
      </c>
    </row>
    <row r="15" spans="1:22" x14ac:dyDescent="0.25">
      <c r="A15" s="15">
        <f>RANK(D15,D6:D21)</f>
        <v>13</v>
      </c>
      <c r="B15" s="16" t="s">
        <v>81</v>
      </c>
      <c r="C15" s="17"/>
      <c r="D15" s="18">
        <f t="shared" si="0"/>
        <v>47.054481027609633</v>
      </c>
      <c r="E15" s="19" t="str">
        <f t="shared" si="1"/>
        <v xml:space="preserve"> </v>
      </c>
      <c r="F15" s="39">
        <f t="shared" si="2"/>
        <v>33.864999999999995</v>
      </c>
      <c r="G15" s="21"/>
      <c r="H15" s="40">
        <f t="shared" si="3"/>
        <v>33.864999999999995</v>
      </c>
      <c r="I15" s="40"/>
      <c r="J15" s="41"/>
      <c r="K15" s="42">
        <v>33.82</v>
      </c>
      <c r="L15" s="34">
        <f t="shared" si="4"/>
        <v>33.82</v>
      </c>
      <c r="N15" s="41"/>
      <c r="O15" s="42">
        <v>33.909999999999997</v>
      </c>
      <c r="P15" s="34">
        <f t="shared" si="5"/>
        <v>33.909999999999997</v>
      </c>
      <c r="Q15" s="34">
        <f t="shared" si="6"/>
        <v>67.72999999999999</v>
      </c>
      <c r="R15" s="34"/>
      <c r="S15" s="42"/>
      <c r="T15" s="34">
        <f t="shared" si="7"/>
        <v>33.864999999999995</v>
      </c>
      <c r="U15" s="33">
        <f t="shared" si="8"/>
        <v>0</v>
      </c>
      <c r="V15" s="34">
        <f t="shared" si="9"/>
        <v>33.864999999999995</v>
      </c>
    </row>
    <row r="16" spans="1:22" x14ac:dyDescent="0.25">
      <c r="A16" s="15">
        <f>RANK(D16,D6:D21)</f>
        <v>3</v>
      </c>
      <c r="B16" s="16" t="s">
        <v>82</v>
      </c>
      <c r="C16" s="17"/>
      <c r="D16" s="18">
        <f t="shared" si="0"/>
        <v>84.446210916799146</v>
      </c>
      <c r="E16" s="19" t="str">
        <f t="shared" si="1"/>
        <v xml:space="preserve"> </v>
      </c>
      <c r="F16" s="39">
        <f t="shared" si="2"/>
        <v>18.87</v>
      </c>
      <c r="G16" s="21"/>
      <c r="H16" s="40">
        <f t="shared" si="3"/>
        <v>18.87</v>
      </c>
      <c r="I16" s="40"/>
      <c r="J16" s="41"/>
      <c r="K16" s="42">
        <v>18.89</v>
      </c>
      <c r="L16" s="34">
        <f t="shared" si="4"/>
        <v>18.89</v>
      </c>
      <c r="N16" s="41"/>
      <c r="O16" s="42">
        <v>18.850000000000001</v>
      </c>
      <c r="P16" s="34">
        <f t="shared" si="5"/>
        <v>18.850000000000001</v>
      </c>
      <c r="Q16" s="34">
        <f t="shared" si="6"/>
        <v>37.74</v>
      </c>
      <c r="R16" s="34"/>
      <c r="S16" s="42"/>
      <c r="T16" s="34">
        <f t="shared" si="7"/>
        <v>18.87</v>
      </c>
      <c r="U16" s="33">
        <f t="shared" si="8"/>
        <v>0</v>
      </c>
      <c r="V16" s="34">
        <f t="shared" si="9"/>
        <v>18.87</v>
      </c>
    </row>
    <row r="17" spans="1:22" x14ac:dyDescent="0.25">
      <c r="A17" s="15">
        <f>RANK(D17,D6:D21)</f>
        <v>9</v>
      </c>
      <c r="B17" s="16" t="s">
        <v>83</v>
      </c>
      <c r="C17" s="17"/>
      <c r="D17" s="18">
        <f t="shared" si="0"/>
        <v>58.305890962312482</v>
      </c>
      <c r="E17" s="19" t="str">
        <f t="shared" si="1"/>
        <v xml:space="preserve"> </v>
      </c>
      <c r="F17" s="39">
        <f t="shared" si="2"/>
        <v>27.33</v>
      </c>
      <c r="G17" s="21"/>
      <c r="H17" s="40">
        <f t="shared" si="3"/>
        <v>27.33</v>
      </c>
      <c r="I17" s="40"/>
      <c r="J17" s="41"/>
      <c r="K17" s="42">
        <v>27.27</v>
      </c>
      <c r="L17" s="34">
        <f t="shared" si="4"/>
        <v>27.27</v>
      </c>
      <c r="N17" s="41"/>
      <c r="O17" s="42">
        <v>27.39</v>
      </c>
      <c r="P17" s="34">
        <f t="shared" si="5"/>
        <v>27.39</v>
      </c>
      <c r="Q17" s="34">
        <f t="shared" si="6"/>
        <v>54.66</v>
      </c>
      <c r="R17" s="34"/>
      <c r="S17" s="42"/>
      <c r="T17" s="34">
        <f t="shared" si="7"/>
        <v>27.33</v>
      </c>
      <c r="U17" s="33">
        <f t="shared" si="8"/>
        <v>0</v>
      </c>
      <c r="V17" s="34">
        <f t="shared" si="9"/>
        <v>27.33</v>
      </c>
    </row>
    <row r="18" spans="1:22" x14ac:dyDescent="0.25">
      <c r="A18" s="15">
        <f>RANK(D18,D6:D21)</f>
        <v>12</v>
      </c>
      <c r="B18" s="16" t="s">
        <v>84</v>
      </c>
      <c r="C18" s="17"/>
      <c r="D18" s="18">
        <f t="shared" si="0"/>
        <v>51.619695497246518</v>
      </c>
      <c r="E18" s="19" t="str">
        <f t="shared" si="1"/>
        <v xml:space="preserve"> </v>
      </c>
      <c r="F18" s="39">
        <f t="shared" si="2"/>
        <v>30.87</v>
      </c>
      <c r="G18" s="21"/>
      <c r="H18" s="40">
        <f t="shared" si="3"/>
        <v>30.87</v>
      </c>
      <c r="I18" s="40"/>
      <c r="J18" s="41"/>
      <c r="K18" s="42">
        <v>30.85</v>
      </c>
      <c r="L18" s="34">
        <f t="shared" si="4"/>
        <v>30.85</v>
      </c>
      <c r="N18" s="41"/>
      <c r="O18" s="42">
        <v>30.89</v>
      </c>
      <c r="P18" s="34">
        <f t="shared" si="5"/>
        <v>30.89</v>
      </c>
      <c r="Q18" s="34">
        <f t="shared" si="6"/>
        <v>61.74</v>
      </c>
      <c r="R18" s="34"/>
      <c r="S18" s="42"/>
      <c r="T18" s="34">
        <f t="shared" si="7"/>
        <v>30.87</v>
      </c>
      <c r="U18" s="33">
        <f t="shared" si="8"/>
        <v>0</v>
      </c>
      <c r="V18" s="34">
        <f t="shared" si="9"/>
        <v>30.87</v>
      </c>
    </row>
    <row r="19" spans="1:22" x14ac:dyDescent="0.25">
      <c r="A19" s="15">
        <f>RANK(D19,D6:D21)</f>
        <v>15</v>
      </c>
      <c r="B19" s="16" t="s">
        <v>85</v>
      </c>
      <c r="C19" s="17"/>
      <c r="D19" s="18">
        <f t="shared" si="0"/>
        <v>34.72055779496678</v>
      </c>
      <c r="E19" s="19" t="str">
        <f t="shared" si="1"/>
        <v xml:space="preserve"> </v>
      </c>
      <c r="F19" s="39">
        <f t="shared" si="2"/>
        <v>45.894999999999996</v>
      </c>
      <c r="G19" s="21"/>
      <c r="H19" s="40">
        <f t="shared" si="3"/>
        <v>45.894999999999996</v>
      </c>
      <c r="I19" s="40"/>
      <c r="J19" s="41"/>
      <c r="K19" s="42">
        <v>45.93</v>
      </c>
      <c r="L19" s="34">
        <f t="shared" si="4"/>
        <v>45.93</v>
      </c>
      <c r="N19" s="41"/>
      <c r="O19" s="42">
        <v>45.86</v>
      </c>
      <c r="P19" s="34">
        <f t="shared" si="5"/>
        <v>45.86</v>
      </c>
      <c r="Q19" s="34">
        <f t="shared" si="6"/>
        <v>91.789999999999992</v>
      </c>
      <c r="R19" s="34"/>
      <c r="S19" s="42"/>
      <c r="T19" s="34">
        <f t="shared" si="7"/>
        <v>45.894999999999996</v>
      </c>
      <c r="U19" s="33">
        <f t="shared" si="8"/>
        <v>0</v>
      </c>
      <c r="V19" s="34">
        <f t="shared" si="9"/>
        <v>45.894999999999996</v>
      </c>
    </row>
    <row r="20" spans="1:22" x14ac:dyDescent="0.25">
      <c r="A20" s="15">
        <f>RANK(D20,D6:D21)</f>
        <v>8</v>
      </c>
      <c r="B20" s="16" t="s">
        <v>86</v>
      </c>
      <c r="C20" s="17"/>
      <c r="D20" s="18">
        <f t="shared" si="0"/>
        <v>66.715511827506816</v>
      </c>
      <c r="E20" s="19" t="str">
        <f t="shared" si="1"/>
        <v xml:space="preserve"> </v>
      </c>
      <c r="F20" s="39">
        <f t="shared" si="2"/>
        <v>23.884999999999998</v>
      </c>
      <c r="G20" s="21"/>
      <c r="H20" s="40">
        <f t="shared" si="3"/>
        <v>23.884999999999998</v>
      </c>
      <c r="I20" s="40"/>
      <c r="J20" s="41"/>
      <c r="K20" s="42">
        <v>23.82</v>
      </c>
      <c r="L20" s="34">
        <f t="shared" si="4"/>
        <v>23.82</v>
      </c>
      <c r="N20" s="41"/>
      <c r="O20" s="42">
        <v>23.95</v>
      </c>
      <c r="P20" s="34">
        <f t="shared" si="5"/>
        <v>23.95</v>
      </c>
      <c r="Q20" s="34">
        <f t="shared" si="6"/>
        <v>47.769999999999996</v>
      </c>
      <c r="R20" s="34"/>
      <c r="S20" s="42"/>
      <c r="T20" s="34">
        <f t="shared" si="7"/>
        <v>23.884999999999998</v>
      </c>
      <c r="U20" s="33">
        <f t="shared" si="8"/>
        <v>0</v>
      </c>
      <c r="V20" s="34">
        <f t="shared" si="9"/>
        <v>23.884999999999998</v>
      </c>
    </row>
    <row r="21" spans="1:22" x14ac:dyDescent="0.25">
      <c r="A21" s="15">
        <f>RANK(D21,D6:D21)</f>
        <v>16</v>
      </c>
      <c r="B21" s="16" t="s">
        <v>87</v>
      </c>
      <c r="C21" s="17"/>
      <c r="D21" s="18">
        <f>IF(H21=0,0,($H$4/H21)*100)</f>
        <v>14.743026321876302</v>
      </c>
      <c r="E21" s="19">
        <f t="shared" si="1"/>
        <v>1</v>
      </c>
      <c r="F21" s="39">
        <f t="shared" si="2"/>
        <v>48.085000000000008</v>
      </c>
      <c r="G21" s="21"/>
      <c r="H21" s="40">
        <f t="shared" si="3"/>
        <v>108.08500000000001</v>
      </c>
      <c r="I21" s="40"/>
      <c r="J21" s="41">
        <v>1</v>
      </c>
      <c r="K21" s="42">
        <v>48.2</v>
      </c>
      <c r="L21" s="34">
        <f t="shared" si="4"/>
        <v>108.2</v>
      </c>
      <c r="N21" s="41">
        <v>1</v>
      </c>
      <c r="O21" s="42">
        <v>47.97</v>
      </c>
      <c r="P21" s="34">
        <f t="shared" si="5"/>
        <v>107.97</v>
      </c>
      <c r="Q21" s="34">
        <f t="shared" si="6"/>
        <v>216.17000000000002</v>
      </c>
      <c r="R21" s="34"/>
      <c r="S21" s="42"/>
      <c r="T21" s="34">
        <f t="shared" si="7"/>
        <v>108.08500000000001</v>
      </c>
      <c r="U21" s="33">
        <f t="shared" si="8"/>
        <v>1</v>
      </c>
      <c r="V21" s="34">
        <f t="shared" si="9"/>
        <v>48.085000000000008</v>
      </c>
    </row>
    <row r="22" spans="1:22" ht="14.25" customHeight="1" thickBot="1" x14ac:dyDescent="0.3">
      <c r="A22" s="15"/>
      <c r="B22" s="4" t="s">
        <v>108</v>
      </c>
      <c r="C22" s="4"/>
      <c r="D22" s="18"/>
      <c r="E22" s="19" t="str">
        <f t="shared" si="1"/>
        <v xml:space="preserve"> </v>
      </c>
      <c r="F22" s="39">
        <f t="shared" si="2"/>
        <v>16.895</v>
      </c>
      <c r="G22" s="5"/>
      <c r="H22" s="40">
        <f t="shared" si="3"/>
        <v>16.895</v>
      </c>
      <c r="I22" s="14"/>
      <c r="J22" s="33"/>
      <c r="K22" s="34">
        <v>17.329999999999998</v>
      </c>
      <c r="L22" s="34">
        <f t="shared" si="4"/>
        <v>17.329999999999998</v>
      </c>
      <c r="N22" s="33"/>
      <c r="O22" s="34">
        <v>16.46</v>
      </c>
      <c r="P22" s="34">
        <f t="shared" si="5"/>
        <v>16.46</v>
      </c>
      <c r="Q22" s="34">
        <f t="shared" si="6"/>
        <v>33.79</v>
      </c>
      <c r="R22" s="34"/>
      <c r="S22" s="36" t="s">
        <v>9</v>
      </c>
      <c r="T22" s="34">
        <f t="shared" si="7"/>
        <v>16.895</v>
      </c>
      <c r="U22" s="33">
        <f t="shared" si="8"/>
        <v>0</v>
      </c>
      <c r="V22" s="34">
        <f t="shared" si="9"/>
        <v>16.895</v>
      </c>
    </row>
    <row r="23" spans="1:22" ht="14.4" thickTop="1" thickBot="1" x14ac:dyDescent="0.3">
      <c r="B23" s="25" t="s">
        <v>5</v>
      </c>
      <c r="C23" s="26"/>
      <c r="D23" s="27"/>
      <c r="E23" s="7"/>
      <c r="F23" s="37"/>
      <c r="G23" s="9"/>
      <c r="H23" s="14">
        <f>SMALL(T25:T40,(COUNTIF(T25:T40,0)+1))</f>
        <v>17.505000000000003</v>
      </c>
      <c r="I23" s="14"/>
      <c r="J23" s="35" t="s">
        <v>21</v>
      </c>
      <c r="K23" s="34"/>
      <c r="L23" s="34" t="s">
        <v>1</v>
      </c>
      <c r="N23" s="35" t="s">
        <v>22</v>
      </c>
      <c r="O23" s="34"/>
      <c r="P23" s="34"/>
      <c r="Q23" s="34" t="s">
        <v>10</v>
      </c>
      <c r="R23" s="34"/>
      <c r="S23" s="36" t="s">
        <v>11</v>
      </c>
      <c r="T23" s="34" t="s">
        <v>12</v>
      </c>
      <c r="U23" s="33" t="s">
        <v>12</v>
      </c>
    </row>
    <row r="24" spans="1:22" ht="14.4" thickTop="1" thickBot="1" x14ac:dyDescent="0.3">
      <c r="A24" s="1" t="s">
        <v>2</v>
      </c>
      <c r="B24" s="10"/>
      <c r="C24" s="10"/>
      <c r="D24" s="44" t="s">
        <v>3</v>
      </c>
      <c r="E24" s="45" t="s">
        <v>13</v>
      </c>
      <c r="F24" s="38" t="s">
        <v>14</v>
      </c>
      <c r="G24" s="12"/>
      <c r="H24" s="5" t="s">
        <v>15</v>
      </c>
      <c r="I24" s="5"/>
      <c r="J24" s="33" t="s">
        <v>16</v>
      </c>
      <c r="K24" s="34" t="s">
        <v>17</v>
      </c>
      <c r="L24" s="34" t="s">
        <v>18</v>
      </c>
      <c r="N24" s="33" t="s">
        <v>16</v>
      </c>
      <c r="O24" s="34" t="s">
        <v>17</v>
      </c>
      <c r="P24" s="34" t="s">
        <v>18</v>
      </c>
      <c r="Q24" s="34" t="s">
        <v>18</v>
      </c>
      <c r="R24" s="34"/>
      <c r="S24" s="36" t="s">
        <v>19</v>
      </c>
      <c r="T24" s="34" t="s">
        <v>18</v>
      </c>
      <c r="U24" s="33" t="s">
        <v>20</v>
      </c>
      <c r="V24" s="1" t="s">
        <v>19</v>
      </c>
    </row>
    <row r="25" spans="1:22" ht="13.8" thickTop="1" x14ac:dyDescent="0.25">
      <c r="A25" s="15">
        <f>RANK(D25,D25:D40)</f>
        <v>7</v>
      </c>
      <c r="B25" s="16" t="s">
        <v>65</v>
      </c>
      <c r="C25" s="17"/>
      <c r="D25" s="18">
        <f t="shared" ref="D25:D40" si="10">IF(H25=0,0,($H$23/H25)*100)</f>
        <v>42.343976777939048</v>
      </c>
      <c r="E25" s="19" t="str">
        <f t="shared" ref="E25:E40" si="11">IF(U25=0," ",U25)</f>
        <v xml:space="preserve"> </v>
      </c>
      <c r="F25" s="39">
        <f t="shared" ref="F25:F40" si="12">V25</f>
        <v>41.34</v>
      </c>
      <c r="G25" s="21"/>
      <c r="H25" s="40">
        <f t="shared" ref="H25:H40" si="13">(T25)</f>
        <v>41.34</v>
      </c>
      <c r="I25" s="40"/>
      <c r="J25" s="41"/>
      <c r="K25" s="42">
        <v>41.32</v>
      </c>
      <c r="L25" s="34">
        <f t="shared" ref="L25:L40" si="14">SUM(J25*60,K25)</f>
        <v>41.32</v>
      </c>
      <c r="N25" s="41"/>
      <c r="O25" s="42">
        <v>41.36</v>
      </c>
      <c r="P25" s="34">
        <f t="shared" ref="P25:P40" si="15">SUM(N25*60,O25)</f>
        <v>41.36</v>
      </c>
      <c r="Q25" s="34">
        <f t="shared" ref="Q25:Q40" si="16">IF(P25=0,L25,SUM(L25,P25))</f>
        <v>82.68</v>
      </c>
      <c r="R25" s="34"/>
      <c r="S25" s="42"/>
      <c r="T25" s="34">
        <f t="shared" ref="T25:T40" si="17">IF(P25=0,SUM(Q25,S25),SUM(Q25/2,S25))</f>
        <v>41.34</v>
      </c>
      <c r="U25" s="33">
        <f t="shared" ref="U25:U40" si="18">QUOTIENT(T25,60)</f>
        <v>0</v>
      </c>
      <c r="V25" s="34">
        <f>SUM(T25-(U25*60))</f>
        <v>41.34</v>
      </c>
    </row>
    <row r="26" spans="1:22" x14ac:dyDescent="0.25">
      <c r="A26" s="15">
        <f>RANK(D26,D25:D40)</f>
        <v>9</v>
      </c>
      <c r="B26" s="16" t="s">
        <v>66</v>
      </c>
      <c r="C26" s="23"/>
      <c r="D26" s="18">
        <f t="shared" si="10"/>
        <v>38.341912167342024</v>
      </c>
      <c r="E26" s="19" t="str">
        <f t="shared" si="11"/>
        <v xml:space="preserve"> </v>
      </c>
      <c r="F26" s="39">
        <f t="shared" si="12"/>
        <v>45.655000000000001</v>
      </c>
      <c r="G26" s="21"/>
      <c r="H26" s="40">
        <f t="shared" si="13"/>
        <v>45.655000000000001</v>
      </c>
      <c r="I26" s="40"/>
      <c r="J26" s="41"/>
      <c r="K26" s="42">
        <v>45.68</v>
      </c>
      <c r="L26" s="34">
        <f t="shared" si="14"/>
        <v>45.68</v>
      </c>
      <c r="N26" s="41"/>
      <c r="O26" s="42">
        <v>45.63</v>
      </c>
      <c r="P26" s="34">
        <f t="shared" si="15"/>
        <v>45.63</v>
      </c>
      <c r="Q26" s="34">
        <f t="shared" si="16"/>
        <v>91.31</v>
      </c>
      <c r="R26" s="34"/>
      <c r="S26" s="42"/>
      <c r="T26" s="34">
        <f t="shared" si="17"/>
        <v>45.655000000000001</v>
      </c>
      <c r="U26" s="33">
        <f t="shared" si="18"/>
        <v>0</v>
      </c>
      <c r="V26" s="34">
        <f t="shared" ref="V26:V40" si="19">SUM(T26-(U26*60))</f>
        <v>45.655000000000001</v>
      </c>
    </row>
    <row r="27" spans="1:22" x14ac:dyDescent="0.25">
      <c r="A27" s="15">
        <f>RANK(D27,D25:D40)</f>
        <v>4</v>
      </c>
      <c r="B27" s="16" t="s">
        <v>60</v>
      </c>
      <c r="C27" s="23"/>
      <c r="D27" s="18">
        <f t="shared" si="10"/>
        <v>70.913510228883951</v>
      </c>
      <c r="E27" s="19" t="str">
        <f t="shared" si="11"/>
        <v xml:space="preserve"> </v>
      </c>
      <c r="F27" s="39">
        <f t="shared" si="12"/>
        <v>24.685000000000002</v>
      </c>
      <c r="G27" s="21"/>
      <c r="H27" s="40">
        <f t="shared" si="13"/>
        <v>24.685000000000002</v>
      </c>
      <c r="I27" s="40"/>
      <c r="J27" s="41"/>
      <c r="K27" s="42">
        <v>24.82</v>
      </c>
      <c r="L27" s="34">
        <f t="shared" si="14"/>
        <v>24.82</v>
      </c>
      <c r="N27" s="41"/>
      <c r="O27" s="42">
        <v>24.55</v>
      </c>
      <c r="P27" s="34">
        <f t="shared" si="15"/>
        <v>24.55</v>
      </c>
      <c r="Q27" s="34">
        <f t="shared" si="16"/>
        <v>49.370000000000005</v>
      </c>
      <c r="R27" s="34"/>
      <c r="S27" s="42"/>
      <c r="T27" s="34">
        <f t="shared" si="17"/>
        <v>24.685000000000002</v>
      </c>
      <c r="U27" s="33">
        <f t="shared" si="18"/>
        <v>0</v>
      </c>
      <c r="V27" s="34">
        <f t="shared" si="19"/>
        <v>24.685000000000002</v>
      </c>
    </row>
    <row r="28" spans="1:22" x14ac:dyDescent="0.25">
      <c r="A28" s="15">
        <f>RANK(D28,D25:D40)</f>
        <v>2</v>
      </c>
      <c r="B28" s="16" t="s">
        <v>88</v>
      </c>
      <c r="C28" s="23"/>
      <c r="D28" s="18">
        <f t="shared" si="10"/>
        <v>79.118644067796623</v>
      </c>
      <c r="E28" s="19" t="str">
        <f t="shared" si="11"/>
        <v xml:space="preserve"> </v>
      </c>
      <c r="F28" s="39">
        <f t="shared" si="12"/>
        <v>22.125</v>
      </c>
      <c r="G28" s="21"/>
      <c r="H28" s="40">
        <f t="shared" si="13"/>
        <v>22.125</v>
      </c>
      <c r="I28" s="40"/>
      <c r="J28" s="41"/>
      <c r="K28" s="42">
        <v>17.05</v>
      </c>
      <c r="L28" s="34">
        <f t="shared" si="14"/>
        <v>17.05</v>
      </c>
      <c r="N28" s="41"/>
      <c r="O28" s="42">
        <v>17.2</v>
      </c>
      <c r="P28" s="34">
        <f t="shared" si="15"/>
        <v>17.2</v>
      </c>
      <c r="Q28" s="34">
        <f t="shared" si="16"/>
        <v>34.25</v>
      </c>
      <c r="R28" s="34"/>
      <c r="S28" s="42">
        <v>5</v>
      </c>
      <c r="T28" s="34">
        <f t="shared" si="17"/>
        <v>22.125</v>
      </c>
      <c r="U28" s="33">
        <f t="shared" si="18"/>
        <v>0</v>
      </c>
      <c r="V28" s="34">
        <f t="shared" si="19"/>
        <v>22.125</v>
      </c>
    </row>
    <row r="29" spans="1:22" x14ac:dyDescent="0.25">
      <c r="A29" s="15">
        <f>RANK(D29,D25:D40)</f>
        <v>5</v>
      </c>
      <c r="B29" s="16" t="s">
        <v>89</v>
      </c>
      <c r="C29" s="23"/>
      <c r="D29" s="18">
        <f t="shared" si="10"/>
        <v>51.606721698113212</v>
      </c>
      <c r="E29" s="19" t="str">
        <f t="shared" si="11"/>
        <v xml:space="preserve"> </v>
      </c>
      <c r="F29" s="39">
        <f t="shared" si="12"/>
        <v>33.92</v>
      </c>
      <c r="G29" s="21"/>
      <c r="H29" s="40">
        <f t="shared" si="13"/>
        <v>33.92</v>
      </c>
      <c r="I29" s="40"/>
      <c r="J29" s="41"/>
      <c r="K29" s="42">
        <v>33.99</v>
      </c>
      <c r="L29" s="34">
        <f t="shared" si="14"/>
        <v>33.99</v>
      </c>
      <c r="N29" s="41"/>
      <c r="O29" s="42">
        <v>33.85</v>
      </c>
      <c r="P29" s="34">
        <f t="shared" si="15"/>
        <v>33.85</v>
      </c>
      <c r="Q29" s="34">
        <f t="shared" si="16"/>
        <v>67.84</v>
      </c>
      <c r="R29" s="34"/>
      <c r="S29" s="42"/>
      <c r="T29" s="34">
        <f t="shared" si="17"/>
        <v>33.92</v>
      </c>
      <c r="U29" s="33">
        <f t="shared" si="18"/>
        <v>0</v>
      </c>
      <c r="V29" s="34">
        <f t="shared" si="19"/>
        <v>33.92</v>
      </c>
    </row>
    <row r="30" spans="1:22" x14ac:dyDescent="0.25">
      <c r="A30" s="15">
        <f>RANK(D30,D25:D40)</f>
        <v>8</v>
      </c>
      <c r="B30" s="16" t="s">
        <v>90</v>
      </c>
      <c r="C30" s="23"/>
      <c r="D30" s="18">
        <f t="shared" si="10"/>
        <v>40.08013737836292</v>
      </c>
      <c r="E30" s="19" t="str">
        <f t="shared" si="11"/>
        <v xml:space="preserve"> </v>
      </c>
      <c r="F30" s="39">
        <f t="shared" si="12"/>
        <v>43.674999999999997</v>
      </c>
      <c r="G30" s="21"/>
      <c r="H30" s="40">
        <f t="shared" si="13"/>
        <v>43.674999999999997</v>
      </c>
      <c r="I30" s="40"/>
      <c r="J30" s="41"/>
      <c r="K30" s="42">
        <v>43.72</v>
      </c>
      <c r="L30" s="34">
        <f t="shared" si="14"/>
        <v>43.72</v>
      </c>
      <c r="N30" s="41"/>
      <c r="O30" s="42">
        <v>43.63</v>
      </c>
      <c r="P30" s="34">
        <f t="shared" si="15"/>
        <v>43.63</v>
      </c>
      <c r="Q30" s="34">
        <f t="shared" si="16"/>
        <v>87.35</v>
      </c>
      <c r="R30" s="34"/>
      <c r="S30" s="42"/>
      <c r="T30" s="34">
        <f t="shared" si="17"/>
        <v>43.674999999999997</v>
      </c>
      <c r="U30" s="33">
        <f t="shared" si="18"/>
        <v>0</v>
      </c>
      <c r="V30" s="34">
        <f t="shared" si="19"/>
        <v>43.674999999999997</v>
      </c>
    </row>
    <row r="31" spans="1:22" x14ac:dyDescent="0.25">
      <c r="A31" s="15">
        <f>RANK(D31,D25:D40)</f>
        <v>6</v>
      </c>
      <c r="B31" s="16" t="s">
        <v>91</v>
      </c>
      <c r="C31" s="23"/>
      <c r="D31" s="18">
        <f t="shared" si="10"/>
        <v>47.439024390243901</v>
      </c>
      <c r="E31" s="19" t="str">
        <f t="shared" si="11"/>
        <v xml:space="preserve"> </v>
      </c>
      <c r="F31" s="39">
        <f t="shared" si="12"/>
        <v>36.900000000000006</v>
      </c>
      <c r="G31" s="21"/>
      <c r="H31" s="40">
        <f t="shared" si="13"/>
        <v>36.900000000000006</v>
      </c>
      <c r="I31" s="40"/>
      <c r="J31" s="41"/>
      <c r="K31" s="42">
        <v>36.880000000000003</v>
      </c>
      <c r="L31" s="34">
        <f t="shared" si="14"/>
        <v>36.880000000000003</v>
      </c>
      <c r="N31" s="41"/>
      <c r="O31" s="42">
        <v>36.92</v>
      </c>
      <c r="P31" s="34">
        <f t="shared" si="15"/>
        <v>36.92</v>
      </c>
      <c r="Q31" s="34">
        <f t="shared" si="16"/>
        <v>73.800000000000011</v>
      </c>
      <c r="R31" s="34"/>
      <c r="S31" s="42"/>
      <c r="T31" s="34">
        <f t="shared" si="17"/>
        <v>36.900000000000006</v>
      </c>
      <c r="U31" s="33">
        <f t="shared" si="18"/>
        <v>0</v>
      </c>
      <c r="V31" s="34">
        <f t="shared" si="19"/>
        <v>36.900000000000006</v>
      </c>
    </row>
    <row r="32" spans="1:22" ht="13.5" customHeight="1" x14ac:dyDescent="0.25">
      <c r="A32" s="15">
        <f>RANK(D32,D25:D40)</f>
        <v>1</v>
      </c>
      <c r="B32" s="16" t="s">
        <v>67</v>
      </c>
      <c r="C32" s="23"/>
      <c r="D32" s="18">
        <f t="shared" si="10"/>
        <v>100</v>
      </c>
      <c r="E32" s="19" t="str">
        <f t="shared" si="11"/>
        <v xml:space="preserve"> </v>
      </c>
      <c r="F32" s="39">
        <f t="shared" si="12"/>
        <v>17.505000000000003</v>
      </c>
      <c r="G32" s="21"/>
      <c r="H32" s="40">
        <f t="shared" si="13"/>
        <v>17.505000000000003</v>
      </c>
      <c r="I32" s="40"/>
      <c r="J32" s="41"/>
      <c r="K32" s="42">
        <v>17.41</v>
      </c>
      <c r="L32" s="34">
        <f t="shared" si="14"/>
        <v>17.41</v>
      </c>
      <c r="N32" s="41"/>
      <c r="O32" s="42">
        <v>17.600000000000001</v>
      </c>
      <c r="P32" s="34">
        <f t="shared" si="15"/>
        <v>17.600000000000001</v>
      </c>
      <c r="Q32" s="34">
        <f t="shared" si="16"/>
        <v>35.010000000000005</v>
      </c>
      <c r="R32" s="34"/>
      <c r="S32" s="42"/>
      <c r="T32" s="34">
        <f t="shared" si="17"/>
        <v>17.505000000000003</v>
      </c>
      <c r="U32" s="33">
        <f t="shared" si="18"/>
        <v>0</v>
      </c>
      <c r="V32" s="34">
        <f t="shared" si="19"/>
        <v>17.505000000000003</v>
      </c>
    </row>
    <row r="33" spans="1:22" ht="13.5" customHeight="1" x14ac:dyDescent="0.25">
      <c r="A33" s="15">
        <f>RANK(D33,D25:D40)</f>
        <v>3</v>
      </c>
      <c r="B33" s="16" t="s">
        <v>68</v>
      </c>
      <c r="C33" s="23"/>
      <c r="D33" s="18">
        <f t="shared" si="10"/>
        <v>77.080581241743729</v>
      </c>
      <c r="E33" s="19" t="str">
        <f t="shared" si="11"/>
        <v xml:space="preserve"> </v>
      </c>
      <c r="F33" s="39">
        <f t="shared" si="12"/>
        <v>22.71</v>
      </c>
      <c r="G33" s="21"/>
      <c r="H33" s="40">
        <f t="shared" si="13"/>
        <v>22.71</v>
      </c>
      <c r="I33" s="40"/>
      <c r="J33" s="41"/>
      <c r="K33" s="42">
        <v>22.7</v>
      </c>
      <c r="L33" s="34">
        <f t="shared" si="14"/>
        <v>22.7</v>
      </c>
      <c r="N33" s="41"/>
      <c r="O33" s="42">
        <v>22.72</v>
      </c>
      <c r="P33" s="34">
        <f t="shared" si="15"/>
        <v>22.72</v>
      </c>
      <c r="Q33" s="34">
        <f t="shared" si="16"/>
        <v>45.42</v>
      </c>
      <c r="R33" s="34"/>
      <c r="S33" s="42"/>
      <c r="T33" s="34">
        <f t="shared" si="17"/>
        <v>22.71</v>
      </c>
      <c r="U33" s="33">
        <f t="shared" si="18"/>
        <v>0</v>
      </c>
      <c r="V33" s="34">
        <f t="shared" si="19"/>
        <v>22.71</v>
      </c>
    </row>
    <row r="34" spans="1:22" ht="13.5" customHeight="1" x14ac:dyDescent="0.25">
      <c r="A34" s="15">
        <f>RANK(D34,D25:D40)</f>
        <v>10</v>
      </c>
      <c r="B34" s="16" t="s">
        <v>92</v>
      </c>
      <c r="C34" s="23"/>
      <c r="D34" s="18">
        <f t="shared" si="10"/>
        <v>23.909035033804553</v>
      </c>
      <c r="E34" s="19">
        <f t="shared" si="11"/>
        <v>1</v>
      </c>
      <c r="F34" s="39">
        <f t="shared" si="12"/>
        <v>13.215000000000003</v>
      </c>
      <c r="G34" s="21"/>
      <c r="H34" s="40">
        <f t="shared" si="13"/>
        <v>73.215000000000003</v>
      </c>
      <c r="I34" s="40"/>
      <c r="J34" s="41">
        <v>1</v>
      </c>
      <c r="K34" s="42">
        <v>13.13</v>
      </c>
      <c r="L34" s="34">
        <f t="shared" si="14"/>
        <v>73.13</v>
      </c>
      <c r="N34" s="41">
        <v>1</v>
      </c>
      <c r="O34" s="42">
        <v>13.3</v>
      </c>
      <c r="P34" s="34">
        <f t="shared" si="15"/>
        <v>73.3</v>
      </c>
      <c r="Q34" s="34">
        <f t="shared" si="16"/>
        <v>146.43</v>
      </c>
      <c r="R34" s="34"/>
      <c r="S34" s="42"/>
      <c r="T34" s="34">
        <f t="shared" si="17"/>
        <v>73.215000000000003</v>
      </c>
      <c r="U34" s="33">
        <f t="shared" si="18"/>
        <v>1</v>
      </c>
      <c r="V34" s="34">
        <f t="shared" si="19"/>
        <v>13.215000000000003</v>
      </c>
    </row>
    <row r="35" spans="1:22" ht="13.5" customHeight="1" x14ac:dyDescent="0.25">
      <c r="A35" s="15">
        <f>RANK(D35,D25:D40)</f>
        <v>11</v>
      </c>
      <c r="B35" s="16">
        <f>'TOTAL OVERALL'!B35</f>
        <v>0</v>
      </c>
      <c r="C35" s="23"/>
      <c r="D35" s="18">
        <f t="shared" si="10"/>
        <v>0</v>
      </c>
      <c r="E35" s="19" t="str">
        <f t="shared" si="11"/>
        <v xml:space="preserve"> </v>
      </c>
      <c r="F35" s="39">
        <f t="shared" si="12"/>
        <v>0</v>
      </c>
      <c r="G35" s="21"/>
      <c r="H35" s="40">
        <f t="shared" si="13"/>
        <v>0</v>
      </c>
      <c r="I35" s="40"/>
      <c r="J35" s="41"/>
      <c r="K35" s="42"/>
      <c r="L35" s="34">
        <f t="shared" si="14"/>
        <v>0</v>
      </c>
      <c r="N35" s="41"/>
      <c r="O35" s="42"/>
      <c r="P35" s="34">
        <f t="shared" si="15"/>
        <v>0</v>
      </c>
      <c r="Q35" s="34">
        <f t="shared" si="16"/>
        <v>0</v>
      </c>
      <c r="R35" s="34"/>
      <c r="S35" s="42"/>
      <c r="T35" s="34">
        <f t="shared" si="17"/>
        <v>0</v>
      </c>
      <c r="U35" s="33">
        <f t="shared" si="18"/>
        <v>0</v>
      </c>
      <c r="V35" s="34">
        <f t="shared" si="19"/>
        <v>0</v>
      </c>
    </row>
    <row r="36" spans="1:22" ht="13.5" customHeight="1" x14ac:dyDescent="0.25">
      <c r="A36" s="15">
        <f>RANK(D36,D25:D40)</f>
        <v>11</v>
      </c>
      <c r="B36" s="16">
        <f>'TOTAL OVERALL'!B36</f>
        <v>0</v>
      </c>
      <c r="C36" s="23"/>
      <c r="D36" s="18">
        <f t="shared" si="10"/>
        <v>0</v>
      </c>
      <c r="E36" s="19" t="str">
        <f t="shared" si="11"/>
        <v xml:space="preserve"> </v>
      </c>
      <c r="F36" s="39">
        <f t="shared" si="12"/>
        <v>0</v>
      </c>
      <c r="G36" s="21"/>
      <c r="H36" s="40">
        <f t="shared" si="13"/>
        <v>0</v>
      </c>
      <c r="I36" s="40"/>
      <c r="J36" s="41"/>
      <c r="K36" s="42"/>
      <c r="L36" s="34">
        <f t="shared" si="14"/>
        <v>0</v>
      </c>
      <c r="N36" s="41"/>
      <c r="O36" s="42"/>
      <c r="P36" s="34">
        <f t="shared" si="15"/>
        <v>0</v>
      </c>
      <c r="Q36" s="34">
        <f t="shared" si="16"/>
        <v>0</v>
      </c>
      <c r="R36" s="34"/>
      <c r="S36" s="42"/>
      <c r="T36" s="34">
        <f t="shared" si="17"/>
        <v>0</v>
      </c>
      <c r="U36" s="33">
        <f t="shared" si="18"/>
        <v>0</v>
      </c>
      <c r="V36" s="34">
        <f t="shared" si="19"/>
        <v>0</v>
      </c>
    </row>
    <row r="37" spans="1:22" ht="13.5" customHeight="1" x14ac:dyDescent="0.25">
      <c r="A37" s="15">
        <f>RANK(D37,D25:D40)</f>
        <v>11</v>
      </c>
      <c r="B37" s="16">
        <f>'TOTAL OVERALL'!B37</f>
        <v>0</v>
      </c>
      <c r="C37" s="23"/>
      <c r="D37" s="18">
        <f t="shared" si="10"/>
        <v>0</v>
      </c>
      <c r="E37" s="19" t="str">
        <f t="shared" si="11"/>
        <v xml:space="preserve"> </v>
      </c>
      <c r="F37" s="39">
        <f t="shared" si="12"/>
        <v>0</v>
      </c>
      <c r="G37" s="21"/>
      <c r="H37" s="40">
        <f t="shared" si="13"/>
        <v>0</v>
      </c>
      <c r="I37" s="40"/>
      <c r="J37" s="41"/>
      <c r="K37" s="42"/>
      <c r="L37" s="34">
        <f t="shared" si="14"/>
        <v>0</v>
      </c>
      <c r="N37" s="41"/>
      <c r="O37" s="42"/>
      <c r="P37" s="34">
        <f t="shared" si="15"/>
        <v>0</v>
      </c>
      <c r="Q37" s="34">
        <f t="shared" si="16"/>
        <v>0</v>
      </c>
      <c r="R37" s="34"/>
      <c r="S37" s="42"/>
      <c r="T37" s="34">
        <f t="shared" si="17"/>
        <v>0</v>
      </c>
      <c r="U37" s="33">
        <f t="shared" si="18"/>
        <v>0</v>
      </c>
      <c r="V37" s="34">
        <f t="shared" si="19"/>
        <v>0</v>
      </c>
    </row>
    <row r="38" spans="1:22" ht="13.5" customHeight="1" x14ac:dyDescent="0.25">
      <c r="A38" s="15">
        <f>RANK(D38,D25:D40)</f>
        <v>11</v>
      </c>
      <c r="B38" s="16">
        <f>'TOTAL OVERALL'!B38</f>
        <v>0</v>
      </c>
      <c r="C38" s="23"/>
      <c r="D38" s="18">
        <f t="shared" si="10"/>
        <v>0</v>
      </c>
      <c r="E38" s="19" t="str">
        <f t="shared" si="11"/>
        <v xml:space="preserve"> </v>
      </c>
      <c r="F38" s="39">
        <f t="shared" si="12"/>
        <v>0</v>
      </c>
      <c r="G38" s="21"/>
      <c r="H38" s="40">
        <f t="shared" si="13"/>
        <v>0</v>
      </c>
      <c r="I38" s="40"/>
      <c r="J38" s="41"/>
      <c r="K38" s="42"/>
      <c r="L38" s="34">
        <f t="shared" si="14"/>
        <v>0</v>
      </c>
      <c r="N38" s="41"/>
      <c r="O38" s="42"/>
      <c r="P38" s="34">
        <f t="shared" si="15"/>
        <v>0</v>
      </c>
      <c r="Q38" s="34">
        <f t="shared" si="16"/>
        <v>0</v>
      </c>
      <c r="R38" s="34"/>
      <c r="S38" s="42"/>
      <c r="T38" s="34">
        <f t="shared" si="17"/>
        <v>0</v>
      </c>
      <c r="U38" s="33">
        <f t="shared" si="18"/>
        <v>0</v>
      </c>
      <c r="V38" s="34">
        <f t="shared" si="19"/>
        <v>0</v>
      </c>
    </row>
    <row r="39" spans="1:22" ht="14.25" customHeight="1" x14ac:dyDescent="0.25">
      <c r="A39" s="15">
        <f>RANK(D39,D25:D40)</f>
        <v>11</v>
      </c>
      <c r="B39" s="16">
        <f>'TOTAL OVERALL'!B39</f>
        <v>0</v>
      </c>
      <c r="C39" s="23"/>
      <c r="D39" s="18">
        <f t="shared" si="10"/>
        <v>0</v>
      </c>
      <c r="E39" s="19" t="str">
        <f t="shared" si="11"/>
        <v xml:space="preserve"> </v>
      </c>
      <c r="F39" s="39">
        <f t="shared" si="12"/>
        <v>0</v>
      </c>
      <c r="G39" s="21"/>
      <c r="H39" s="40">
        <f t="shared" si="13"/>
        <v>0</v>
      </c>
      <c r="I39" s="40"/>
      <c r="J39" s="41"/>
      <c r="K39" s="42"/>
      <c r="L39" s="34">
        <f t="shared" si="14"/>
        <v>0</v>
      </c>
      <c r="N39" s="41"/>
      <c r="O39" s="42"/>
      <c r="P39" s="34">
        <f t="shared" si="15"/>
        <v>0</v>
      </c>
      <c r="Q39" s="34">
        <f t="shared" si="16"/>
        <v>0</v>
      </c>
      <c r="R39" s="34"/>
      <c r="S39" s="42"/>
      <c r="T39" s="34">
        <f t="shared" si="17"/>
        <v>0</v>
      </c>
      <c r="U39" s="33">
        <f t="shared" si="18"/>
        <v>0</v>
      </c>
      <c r="V39" s="34">
        <f t="shared" si="19"/>
        <v>0</v>
      </c>
    </row>
    <row r="40" spans="1:22" ht="14.25" customHeight="1" x14ac:dyDescent="0.25">
      <c r="A40" s="15">
        <f>RANK(D40,D25:D40)</f>
        <v>11</v>
      </c>
      <c r="B40" s="16">
        <f>'TOTAL OVERALL'!B40</f>
        <v>0</v>
      </c>
      <c r="C40" s="23"/>
      <c r="D40" s="18">
        <f t="shared" si="10"/>
        <v>0</v>
      </c>
      <c r="E40" s="19" t="str">
        <f t="shared" si="11"/>
        <v xml:space="preserve"> </v>
      </c>
      <c r="F40" s="39">
        <f t="shared" si="12"/>
        <v>0</v>
      </c>
      <c r="G40" s="21"/>
      <c r="H40" s="40">
        <f t="shared" si="13"/>
        <v>0</v>
      </c>
      <c r="I40" s="40"/>
      <c r="J40" s="41"/>
      <c r="K40" s="42"/>
      <c r="L40" s="34">
        <f t="shared" si="14"/>
        <v>0</v>
      </c>
      <c r="N40" s="41"/>
      <c r="O40" s="42"/>
      <c r="P40" s="34">
        <f t="shared" si="15"/>
        <v>0</v>
      </c>
      <c r="Q40" s="34">
        <f t="shared" si="16"/>
        <v>0</v>
      </c>
      <c r="R40" s="34"/>
      <c r="S40" s="42"/>
      <c r="T40" s="34">
        <f t="shared" si="17"/>
        <v>0</v>
      </c>
      <c r="U40" s="33">
        <f t="shared" si="18"/>
        <v>0</v>
      </c>
      <c r="V40" s="34">
        <f t="shared" si="19"/>
        <v>0</v>
      </c>
    </row>
    <row r="41" spans="1:22" ht="13.8" thickBot="1" x14ac:dyDescent="0.3">
      <c r="B41" s="16"/>
      <c r="C41" s="4"/>
      <c r="D41" s="24"/>
      <c r="E41" s="43"/>
      <c r="F41" s="5"/>
      <c r="G41" s="5"/>
      <c r="H41" s="14"/>
      <c r="I41" s="14"/>
      <c r="J41" s="33"/>
      <c r="K41" s="34"/>
      <c r="L41" s="34"/>
      <c r="N41" s="33"/>
      <c r="O41" s="34"/>
      <c r="P41" s="34"/>
      <c r="Q41" s="34"/>
      <c r="R41" s="34"/>
      <c r="S41" s="36" t="s">
        <v>9</v>
      </c>
      <c r="T41" s="34"/>
      <c r="U41" s="33"/>
    </row>
    <row r="42" spans="1:22" ht="14.4" thickTop="1" thickBot="1" x14ac:dyDescent="0.3">
      <c r="B42" s="25" t="s">
        <v>6</v>
      </c>
      <c r="C42" s="26"/>
      <c r="D42" s="27" t="s">
        <v>1</v>
      </c>
      <c r="E42" s="7"/>
      <c r="F42" s="37"/>
      <c r="G42" s="9"/>
      <c r="H42" s="14">
        <f>SMALL(T44:T51,(COUNTIF(T44:T51,0)+1))</f>
        <v>28.7</v>
      </c>
      <c r="I42" s="14"/>
      <c r="J42" s="35" t="s">
        <v>21</v>
      </c>
      <c r="K42" s="34"/>
      <c r="L42" s="34" t="s">
        <v>1</v>
      </c>
      <c r="N42" s="35" t="s">
        <v>22</v>
      </c>
      <c r="O42" s="34"/>
      <c r="P42" s="34"/>
      <c r="Q42" s="34" t="s">
        <v>10</v>
      </c>
      <c r="R42" s="34"/>
      <c r="S42" s="36" t="s">
        <v>11</v>
      </c>
      <c r="T42" s="34" t="s">
        <v>12</v>
      </c>
      <c r="U42" s="33" t="s">
        <v>12</v>
      </c>
    </row>
    <row r="43" spans="1:22" ht="14.4" thickTop="1" thickBot="1" x14ac:dyDescent="0.3">
      <c r="A43" s="1" t="s">
        <v>2</v>
      </c>
      <c r="B43" s="10"/>
      <c r="C43" s="10"/>
      <c r="D43" s="44" t="s">
        <v>3</v>
      </c>
      <c r="E43" s="45" t="s">
        <v>13</v>
      </c>
      <c r="F43" s="38" t="s">
        <v>14</v>
      </c>
      <c r="G43" s="12"/>
      <c r="H43" s="5" t="s">
        <v>15</v>
      </c>
      <c r="I43" s="5"/>
      <c r="J43" s="33" t="s">
        <v>16</v>
      </c>
      <c r="K43" s="34" t="s">
        <v>17</v>
      </c>
      <c r="L43" s="34" t="s">
        <v>18</v>
      </c>
      <c r="N43" s="33" t="s">
        <v>16</v>
      </c>
      <c r="O43" s="34" t="s">
        <v>17</v>
      </c>
      <c r="P43" s="34" t="s">
        <v>18</v>
      </c>
      <c r="Q43" s="34" t="s">
        <v>18</v>
      </c>
      <c r="R43" s="34"/>
      <c r="S43" s="36" t="s">
        <v>19</v>
      </c>
      <c r="T43" s="34" t="s">
        <v>18</v>
      </c>
      <c r="U43" s="33" t="s">
        <v>20</v>
      </c>
      <c r="V43" s="1" t="s">
        <v>19</v>
      </c>
    </row>
    <row r="44" spans="1:22" ht="13.8" thickTop="1" x14ac:dyDescent="0.25">
      <c r="A44" s="15">
        <f>RANK(D44,D44:D51)</f>
        <v>3</v>
      </c>
      <c r="B44" s="16" t="s">
        <v>59</v>
      </c>
      <c r="C44" s="17"/>
      <c r="D44" s="18">
        <f t="shared" ref="D44:D51" si="20">IF(H44=0,0,($H$42/H44)*100)</f>
        <v>87.969348659003828</v>
      </c>
      <c r="E44" s="19" t="str">
        <f t="shared" ref="E44:E51" si="21">IF(U44=0," ",U44)</f>
        <v xml:space="preserve"> </v>
      </c>
      <c r="F44" s="39">
        <f t="shared" ref="F44:F51" si="22">V44</f>
        <v>32.625</v>
      </c>
      <c r="G44" s="21"/>
      <c r="H44" s="40">
        <f t="shared" ref="H44:H51" si="23">(T44)</f>
        <v>32.625</v>
      </c>
      <c r="I44" s="40"/>
      <c r="J44" s="41"/>
      <c r="K44" s="42">
        <v>32.729999999999997</v>
      </c>
      <c r="L44" s="34">
        <f t="shared" ref="L44:L51" si="24">SUM(J44*60,K44)</f>
        <v>32.729999999999997</v>
      </c>
      <c r="N44" s="41"/>
      <c r="O44" s="42">
        <v>32.520000000000003</v>
      </c>
      <c r="P44" s="34">
        <f t="shared" ref="P44:P51" si="25">SUM(N44*60,O44)</f>
        <v>32.520000000000003</v>
      </c>
      <c r="Q44" s="34">
        <f t="shared" ref="Q44:Q51" si="26">IF(P44=0,L44,SUM(L44,P44))</f>
        <v>65.25</v>
      </c>
      <c r="R44" s="34"/>
      <c r="S44" s="42"/>
      <c r="T44" s="34">
        <f t="shared" ref="T44:T51" si="27">IF(P44=0,SUM(Q44,S44),SUM(Q44/2,S44))</f>
        <v>32.625</v>
      </c>
      <c r="U44" s="33">
        <f t="shared" ref="U44:U51" si="28">QUOTIENT(T44,60)</f>
        <v>0</v>
      </c>
      <c r="V44" s="34">
        <f>SUM(T44-(U44*60))</f>
        <v>32.625</v>
      </c>
    </row>
    <row r="45" spans="1:22" x14ac:dyDescent="0.25">
      <c r="A45" s="15">
        <f>RANK(D45,D44:D51)</f>
        <v>5</v>
      </c>
      <c r="B45" s="16" t="s">
        <v>93</v>
      </c>
      <c r="C45" s="23"/>
      <c r="D45" s="18">
        <f t="shared" si="20"/>
        <v>59.444904722452364</v>
      </c>
      <c r="E45" s="19" t="str">
        <f t="shared" si="21"/>
        <v xml:space="preserve"> </v>
      </c>
      <c r="F45" s="39">
        <f t="shared" si="22"/>
        <v>48.28</v>
      </c>
      <c r="G45" s="21"/>
      <c r="H45" s="40">
        <f t="shared" si="23"/>
        <v>48.28</v>
      </c>
      <c r="I45" s="40"/>
      <c r="J45" s="41"/>
      <c r="K45" s="42">
        <v>48.43</v>
      </c>
      <c r="L45" s="34">
        <f t="shared" si="24"/>
        <v>48.43</v>
      </c>
      <c r="N45" s="41"/>
      <c r="O45" s="42">
        <v>48.13</v>
      </c>
      <c r="P45" s="34">
        <f t="shared" si="25"/>
        <v>48.13</v>
      </c>
      <c r="Q45" s="34">
        <f t="shared" si="26"/>
        <v>96.56</v>
      </c>
      <c r="R45" s="34"/>
      <c r="S45" s="42"/>
      <c r="T45" s="34">
        <f t="shared" si="27"/>
        <v>48.28</v>
      </c>
      <c r="U45" s="33">
        <f t="shared" si="28"/>
        <v>0</v>
      </c>
      <c r="V45" s="34">
        <f t="shared" ref="V45:V51" si="29">T45-(U45*60)</f>
        <v>48.28</v>
      </c>
    </row>
    <row r="46" spans="1:22" x14ac:dyDescent="0.25">
      <c r="A46" s="15">
        <f>RANK(D46,D44:D51)</f>
        <v>1</v>
      </c>
      <c r="B46" s="16" t="s">
        <v>60</v>
      </c>
      <c r="C46" s="23"/>
      <c r="D46" s="18">
        <f t="shared" si="20"/>
        <v>100</v>
      </c>
      <c r="E46" s="19" t="str">
        <f t="shared" si="21"/>
        <v xml:space="preserve"> </v>
      </c>
      <c r="F46" s="39">
        <f t="shared" si="22"/>
        <v>28.7</v>
      </c>
      <c r="G46" s="21"/>
      <c r="H46" s="40">
        <f t="shared" si="23"/>
        <v>28.7</v>
      </c>
      <c r="I46" s="40"/>
      <c r="J46" s="41"/>
      <c r="K46" s="42">
        <v>28.74</v>
      </c>
      <c r="L46" s="34">
        <f t="shared" si="24"/>
        <v>28.74</v>
      </c>
      <c r="N46" s="41"/>
      <c r="O46" s="42">
        <v>28.66</v>
      </c>
      <c r="P46" s="34">
        <f t="shared" si="25"/>
        <v>28.66</v>
      </c>
      <c r="Q46" s="34">
        <f t="shared" si="26"/>
        <v>57.4</v>
      </c>
      <c r="R46" s="34"/>
      <c r="S46" s="42"/>
      <c r="T46" s="34">
        <f t="shared" si="27"/>
        <v>28.7</v>
      </c>
      <c r="U46" s="33">
        <f t="shared" si="28"/>
        <v>0</v>
      </c>
      <c r="V46" s="34">
        <f t="shared" si="29"/>
        <v>28.7</v>
      </c>
    </row>
    <row r="47" spans="1:22" x14ac:dyDescent="0.25">
      <c r="A47" s="15">
        <f>RANK(D47,D44:D51)</f>
        <v>2</v>
      </c>
      <c r="B47" s="16" t="s">
        <v>61</v>
      </c>
      <c r="C47" s="23"/>
      <c r="D47" s="18">
        <f t="shared" si="20"/>
        <v>96.341054044981533</v>
      </c>
      <c r="E47" s="19" t="str">
        <f t="shared" si="21"/>
        <v xml:space="preserve"> </v>
      </c>
      <c r="F47" s="39">
        <f t="shared" si="22"/>
        <v>29.79</v>
      </c>
      <c r="G47" s="21"/>
      <c r="H47" s="40">
        <f t="shared" si="23"/>
        <v>29.79</v>
      </c>
      <c r="I47" s="40"/>
      <c r="J47" s="41"/>
      <c r="K47" s="42">
        <v>29.85</v>
      </c>
      <c r="L47" s="34">
        <f t="shared" si="24"/>
        <v>29.85</v>
      </c>
      <c r="N47" s="41"/>
      <c r="O47" s="42">
        <v>29.73</v>
      </c>
      <c r="P47" s="34">
        <f t="shared" si="25"/>
        <v>29.73</v>
      </c>
      <c r="Q47" s="34">
        <f t="shared" si="26"/>
        <v>59.58</v>
      </c>
      <c r="R47" s="34"/>
      <c r="S47" s="42"/>
      <c r="T47" s="34">
        <f t="shared" si="27"/>
        <v>29.79</v>
      </c>
      <c r="U47" s="33">
        <f t="shared" si="28"/>
        <v>0</v>
      </c>
      <c r="V47" s="34">
        <f t="shared" si="29"/>
        <v>29.79</v>
      </c>
    </row>
    <row r="48" spans="1:22" x14ac:dyDescent="0.25">
      <c r="A48" s="15">
        <f>RANK(D48,D44:D51)</f>
        <v>4</v>
      </c>
      <c r="B48" s="16" t="s">
        <v>94</v>
      </c>
      <c r="C48" s="23"/>
      <c r="D48" s="18">
        <f t="shared" si="20"/>
        <v>81.016231474947077</v>
      </c>
      <c r="E48" s="19" t="str">
        <f t="shared" si="21"/>
        <v xml:space="preserve"> </v>
      </c>
      <c r="F48" s="39">
        <f t="shared" si="22"/>
        <v>35.424999999999997</v>
      </c>
      <c r="G48" s="21"/>
      <c r="H48" s="40">
        <f t="shared" si="23"/>
        <v>35.424999999999997</v>
      </c>
      <c r="I48" s="40"/>
      <c r="J48" s="41"/>
      <c r="K48" s="42">
        <v>35.43</v>
      </c>
      <c r="L48" s="34">
        <f t="shared" si="24"/>
        <v>35.43</v>
      </c>
      <c r="N48" s="41"/>
      <c r="O48" s="42">
        <v>35.42</v>
      </c>
      <c r="P48" s="34">
        <f t="shared" si="25"/>
        <v>35.42</v>
      </c>
      <c r="Q48" s="34">
        <f t="shared" si="26"/>
        <v>70.849999999999994</v>
      </c>
      <c r="R48" s="34"/>
      <c r="S48" s="42"/>
      <c r="T48" s="34">
        <f t="shared" si="27"/>
        <v>35.424999999999997</v>
      </c>
      <c r="U48" s="33">
        <f t="shared" si="28"/>
        <v>0</v>
      </c>
      <c r="V48" s="34">
        <f t="shared" si="29"/>
        <v>35.424999999999997</v>
      </c>
    </row>
    <row r="49" spans="1:22" x14ac:dyDescent="0.25">
      <c r="A49" s="15">
        <f>RANK(D49,D44:D51)</f>
        <v>6</v>
      </c>
      <c r="B49" s="16" t="s">
        <v>95</v>
      </c>
      <c r="C49" s="23"/>
      <c r="D49" s="18">
        <f t="shared" si="20"/>
        <v>57.630522088353416</v>
      </c>
      <c r="E49" s="19" t="str">
        <f t="shared" si="21"/>
        <v xml:space="preserve"> </v>
      </c>
      <c r="F49" s="39">
        <f t="shared" si="22"/>
        <v>49.8</v>
      </c>
      <c r="G49" s="21"/>
      <c r="H49" s="40">
        <f t="shared" si="23"/>
        <v>49.8</v>
      </c>
      <c r="I49" s="40"/>
      <c r="J49" s="41"/>
      <c r="K49" s="42">
        <v>49.59</v>
      </c>
      <c r="L49" s="34">
        <f t="shared" si="24"/>
        <v>49.59</v>
      </c>
      <c r="N49" s="41"/>
      <c r="O49" s="42">
        <v>50.01</v>
      </c>
      <c r="P49" s="34">
        <f t="shared" si="25"/>
        <v>50.01</v>
      </c>
      <c r="Q49" s="34">
        <f t="shared" si="26"/>
        <v>99.6</v>
      </c>
      <c r="R49" s="34"/>
      <c r="S49" s="42"/>
      <c r="T49" s="34">
        <f t="shared" si="27"/>
        <v>49.8</v>
      </c>
      <c r="U49" s="33">
        <f t="shared" si="28"/>
        <v>0</v>
      </c>
      <c r="V49" s="34">
        <f t="shared" si="29"/>
        <v>49.8</v>
      </c>
    </row>
    <row r="50" spans="1:22" ht="12" customHeight="1" x14ac:dyDescent="0.25">
      <c r="A50" s="15">
        <f>RANK(D50,D44:D51)</f>
        <v>7</v>
      </c>
      <c r="B50" s="16" t="s">
        <v>96</v>
      </c>
      <c r="C50" s="23"/>
      <c r="D50" s="18">
        <f t="shared" si="20"/>
        <v>45.689723792087875</v>
      </c>
      <c r="E50" s="19">
        <f t="shared" si="21"/>
        <v>1</v>
      </c>
      <c r="F50" s="39">
        <f t="shared" si="22"/>
        <v>2.8149999999999977</v>
      </c>
      <c r="G50" s="21"/>
      <c r="H50" s="40">
        <f t="shared" si="23"/>
        <v>62.814999999999998</v>
      </c>
      <c r="I50" s="40"/>
      <c r="J50" s="41">
        <v>1</v>
      </c>
      <c r="K50" s="42">
        <v>2.95</v>
      </c>
      <c r="L50" s="34">
        <f t="shared" si="24"/>
        <v>62.95</v>
      </c>
      <c r="N50" s="41">
        <v>1</v>
      </c>
      <c r="O50" s="42">
        <v>2.68</v>
      </c>
      <c r="P50" s="34">
        <f t="shared" si="25"/>
        <v>62.68</v>
      </c>
      <c r="Q50" s="34">
        <f t="shared" si="26"/>
        <v>125.63</v>
      </c>
      <c r="R50" s="34"/>
      <c r="S50" s="42"/>
      <c r="T50" s="34">
        <f t="shared" si="27"/>
        <v>62.814999999999998</v>
      </c>
      <c r="U50" s="33">
        <f t="shared" si="28"/>
        <v>1</v>
      </c>
      <c r="V50" s="34">
        <f t="shared" si="29"/>
        <v>2.8149999999999977</v>
      </c>
    </row>
    <row r="51" spans="1:22" x14ac:dyDescent="0.25">
      <c r="A51" s="15">
        <f>RANK(D51,D44:D51)</f>
        <v>8</v>
      </c>
      <c r="B51" s="16" t="s">
        <v>92</v>
      </c>
      <c r="C51" s="23"/>
      <c r="D51" s="18">
        <f t="shared" si="20"/>
        <v>43.937538273116964</v>
      </c>
      <c r="E51" s="19">
        <f t="shared" si="21"/>
        <v>1</v>
      </c>
      <c r="F51" s="39">
        <f t="shared" si="22"/>
        <v>5.3199999999999932</v>
      </c>
      <c r="G51" s="21"/>
      <c r="H51" s="40">
        <f t="shared" si="23"/>
        <v>65.319999999999993</v>
      </c>
      <c r="I51" s="40"/>
      <c r="J51" s="41">
        <v>1</v>
      </c>
      <c r="K51" s="42">
        <v>5.35</v>
      </c>
      <c r="L51" s="34">
        <f t="shared" si="24"/>
        <v>65.349999999999994</v>
      </c>
      <c r="N51" s="41">
        <v>1</v>
      </c>
      <c r="O51" s="42">
        <v>5.29</v>
      </c>
      <c r="P51" s="34">
        <f t="shared" si="25"/>
        <v>65.290000000000006</v>
      </c>
      <c r="Q51" s="34">
        <f t="shared" si="26"/>
        <v>130.63999999999999</v>
      </c>
      <c r="R51" s="34"/>
      <c r="S51" s="42"/>
      <c r="T51" s="34">
        <f t="shared" si="27"/>
        <v>65.319999999999993</v>
      </c>
      <c r="U51" s="33">
        <f t="shared" si="28"/>
        <v>1</v>
      </c>
      <c r="V51" s="34">
        <f t="shared" si="29"/>
        <v>5.3199999999999932</v>
      </c>
    </row>
  </sheetData>
  <pageMargins left="0.74791666666666667" right="0.74791666666666667" top="0.98402777777777772" bottom="0.98402777777777772" header="0.51180555555555551" footer="0.51180555555555551"/>
  <pageSetup scale="72" firstPageNumber="0" orientation="landscape" horizontalDpi="300" verticalDpi="300" r:id="rId1"/>
  <headerFooter alignWithMargins="0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V51"/>
  <sheetViews>
    <sheetView topLeftCell="A20" workbookViewId="0">
      <selection activeCell="H23" sqref="H23"/>
    </sheetView>
  </sheetViews>
  <sheetFormatPr defaultColWidth="9" defaultRowHeight="13.2" x14ac:dyDescent="0.25"/>
  <cols>
    <col min="1" max="4" width="9" style="1"/>
    <col min="5" max="5" width="7.33203125" style="1" customWidth="1"/>
    <col min="6" max="6" width="8.44140625" style="1" customWidth="1"/>
    <col min="7" max="7" width="2.6640625" style="1" hidden="1" customWidth="1"/>
    <col min="8" max="8" width="8.88671875" style="1" customWidth="1"/>
    <col min="9" max="9" width="5.6640625" style="1" hidden="1" customWidth="1"/>
    <col min="10" max="10" width="5.6640625" style="1" customWidth="1"/>
    <col min="11" max="11" width="7.6640625" style="1" customWidth="1"/>
    <col min="12" max="12" width="8.88671875" style="1" customWidth="1"/>
    <col min="13" max="13" width="2.6640625" style="1" hidden="1" customWidth="1"/>
    <col min="14" max="14" width="5.6640625" style="1" customWidth="1"/>
    <col min="15" max="15" width="7.6640625" style="1" customWidth="1"/>
    <col min="16" max="16" width="9.33203125" style="1" customWidth="1"/>
    <col min="17" max="17" width="8.88671875" style="1" customWidth="1"/>
    <col min="18" max="18" width="2.6640625" style="1" hidden="1" customWidth="1"/>
    <col min="19" max="19" width="9.109375" style="1" customWidth="1"/>
    <col min="20" max="20" width="10.33203125" style="1" customWidth="1"/>
    <col min="21" max="16384" width="9" style="1"/>
  </cols>
  <sheetData>
    <row r="1" spans="1:22" x14ac:dyDescent="0.25">
      <c r="B1" s="2" t="s">
        <v>24</v>
      </c>
      <c r="H1" s="3"/>
      <c r="L1" s="3"/>
      <c r="P1" s="3"/>
      <c r="Q1" s="3"/>
      <c r="T1" s="3"/>
    </row>
    <row r="2" spans="1:22" x14ac:dyDescent="0.25">
      <c r="J2" s="33"/>
      <c r="K2" s="34"/>
      <c r="L2" s="34"/>
      <c r="N2" s="33"/>
      <c r="O2" s="34"/>
      <c r="P2" s="34"/>
      <c r="Q2" s="34"/>
      <c r="R2" s="34"/>
      <c r="S2" s="34"/>
      <c r="T2" s="34"/>
      <c r="U2" s="33"/>
    </row>
    <row r="3" spans="1:22" ht="13.5" customHeight="1" thickBot="1" x14ac:dyDescent="0.3">
      <c r="B3" s="4"/>
      <c r="C3" s="4"/>
      <c r="D3" s="4"/>
      <c r="E3" s="5"/>
      <c r="F3" s="5"/>
      <c r="G3" s="5"/>
      <c r="H3" s="14"/>
      <c r="I3" s="14"/>
      <c r="J3" s="35" t="s">
        <v>8</v>
      </c>
      <c r="K3" s="34"/>
      <c r="L3" s="34"/>
      <c r="N3" s="35" t="s">
        <v>8</v>
      </c>
      <c r="O3" s="34"/>
      <c r="P3" s="34"/>
      <c r="Q3" s="34"/>
      <c r="R3" s="34"/>
      <c r="S3" s="36" t="s">
        <v>9</v>
      </c>
      <c r="T3" s="34"/>
      <c r="U3" s="33"/>
    </row>
    <row r="4" spans="1:22" ht="14.25" customHeight="1" thickTop="1" thickBot="1" x14ac:dyDescent="0.3">
      <c r="B4" s="6" t="s">
        <v>0</v>
      </c>
      <c r="C4" s="6"/>
      <c r="D4" s="32"/>
      <c r="E4" s="7"/>
      <c r="F4" s="37"/>
      <c r="G4" s="9"/>
      <c r="H4" s="14">
        <f>LARGE(T6:T21,(COUNTIF(T6:T21,0)+1))</f>
        <v>60</v>
      </c>
      <c r="I4" s="14"/>
      <c r="J4" s="35">
        <v>1</v>
      </c>
      <c r="K4" s="34"/>
      <c r="L4" s="34" t="s">
        <v>1</v>
      </c>
      <c r="N4" s="35">
        <v>2</v>
      </c>
      <c r="O4" s="34"/>
      <c r="P4" s="34"/>
      <c r="Q4" s="34" t="s">
        <v>10</v>
      </c>
      <c r="R4" s="34"/>
      <c r="S4" s="36" t="s">
        <v>11</v>
      </c>
      <c r="T4" s="34" t="s">
        <v>12</v>
      </c>
      <c r="U4" s="35" t="s">
        <v>12</v>
      </c>
    </row>
    <row r="5" spans="1:22" ht="14.4" thickTop="1" thickBot="1" x14ac:dyDescent="0.3">
      <c r="A5" s="1" t="s">
        <v>2</v>
      </c>
      <c r="B5" s="10"/>
      <c r="C5" s="10"/>
      <c r="D5" s="10" t="s">
        <v>3</v>
      </c>
      <c r="E5" s="10" t="s">
        <v>13</v>
      </c>
      <c r="F5" s="38" t="s">
        <v>14</v>
      </c>
      <c r="G5" s="12"/>
      <c r="H5" s="5" t="s">
        <v>15</v>
      </c>
      <c r="I5" s="5"/>
      <c r="J5" s="33" t="s">
        <v>16</v>
      </c>
      <c r="K5" s="34" t="s">
        <v>17</v>
      </c>
      <c r="L5" s="34" t="s">
        <v>18</v>
      </c>
      <c r="N5" s="33" t="s">
        <v>16</v>
      </c>
      <c r="O5" s="34" t="s">
        <v>17</v>
      </c>
      <c r="P5" s="34" t="s">
        <v>18</v>
      </c>
      <c r="Q5" s="34" t="s">
        <v>18</v>
      </c>
      <c r="R5" s="34"/>
      <c r="S5" s="36" t="s">
        <v>19</v>
      </c>
      <c r="T5" s="34" t="s">
        <v>18</v>
      </c>
      <c r="U5" s="33" t="s">
        <v>20</v>
      </c>
      <c r="V5" s="1" t="s">
        <v>19</v>
      </c>
    </row>
    <row r="6" spans="1:22" ht="13.8" thickTop="1" x14ac:dyDescent="0.25">
      <c r="A6" s="15">
        <f>RANK(D6,D6:D21)</f>
        <v>12</v>
      </c>
      <c r="B6" s="16" t="str">
        <f ca="1">'TOTAL OVERALL'!B6</f>
        <v>Alfred 1</v>
      </c>
      <c r="C6" s="17"/>
      <c r="D6" s="18">
        <f>IF(H6=0,0,(H6/$H$4)*100)</f>
        <v>4.4833333333333325</v>
      </c>
      <c r="E6" s="19" t="str">
        <f t="shared" ref="E6:E22" si="0">IF(U6=0," ",U6)</f>
        <v xml:space="preserve"> </v>
      </c>
      <c r="F6" s="39">
        <f t="shared" ref="F6:F22" si="1">V6</f>
        <v>2.69</v>
      </c>
      <c r="G6" s="21"/>
      <c r="H6" s="40">
        <f t="shared" ref="H6:H22" si="2">(T6)</f>
        <v>2.69</v>
      </c>
      <c r="I6" s="40"/>
      <c r="J6" s="41"/>
      <c r="K6" s="42">
        <v>2.67</v>
      </c>
      <c r="L6" s="34">
        <f t="shared" ref="L6:L22" si="3">SUM(J6*60,K6)</f>
        <v>2.67</v>
      </c>
      <c r="N6" s="41"/>
      <c r="O6" s="42">
        <v>2.71</v>
      </c>
      <c r="P6" s="34">
        <f t="shared" ref="P6:P22" si="4">SUM(N6*60,O6)</f>
        <v>2.71</v>
      </c>
      <c r="Q6" s="34">
        <f t="shared" ref="Q6:Q22" si="5">IF(P6=0,L6,SUM(L6,P6))</f>
        <v>5.38</v>
      </c>
      <c r="R6" s="34"/>
      <c r="S6" s="42"/>
      <c r="T6" s="34">
        <f t="shared" ref="T6:T22" si="6">IF(P6=0,SUM(Q6,S6),SUM(Q6/2,S6))</f>
        <v>2.69</v>
      </c>
      <c r="U6" s="33">
        <f t="shared" ref="U6:U22" si="7">QUOTIENT(T6,60)</f>
        <v>0</v>
      </c>
      <c r="V6" s="34">
        <f>SUM(T6-(U6*60))</f>
        <v>2.69</v>
      </c>
    </row>
    <row r="7" spans="1:22" x14ac:dyDescent="0.25">
      <c r="A7" s="15">
        <f>RANK(D7,D6:D21)</f>
        <v>4</v>
      </c>
      <c r="B7" s="16" t="s">
        <v>73</v>
      </c>
      <c r="C7" s="17"/>
      <c r="D7" s="18">
        <f t="shared" ref="D7:D21" si="8">IF(H7=0,0,(H7/$H$4)*100)</f>
        <v>20.525000000000002</v>
      </c>
      <c r="E7" s="19" t="str">
        <f t="shared" si="0"/>
        <v xml:space="preserve"> </v>
      </c>
      <c r="F7" s="39">
        <f t="shared" si="1"/>
        <v>12.315000000000001</v>
      </c>
      <c r="G7" s="21"/>
      <c r="H7" s="40">
        <f t="shared" si="2"/>
        <v>12.315000000000001</v>
      </c>
      <c r="I7" s="40"/>
      <c r="J7" s="41"/>
      <c r="K7" s="42">
        <v>12.23</v>
      </c>
      <c r="L7" s="34">
        <f t="shared" si="3"/>
        <v>12.23</v>
      </c>
      <c r="N7" s="41"/>
      <c r="O7" s="42">
        <v>12.4</v>
      </c>
      <c r="P7" s="34">
        <f t="shared" si="4"/>
        <v>12.4</v>
      </c>
      <c r="Q7" s="34">
        <f t="shared" si="5"/>
        <v>24.630000000000003</v>
      </c>
      <c r="R7" s="34"/>
      <c r="S7" s="42"/>
      <c r="T7" s="34">
        <f t="shared" si="6"/>
        <v>12.315000000000001</v>
      </c>
      <c r="U7" s="33">
        <f t="shared" si="7"/>
        <v>0</v>
      </c>
      <c r="V7" s="34">
        <f>T7-(U7*60)</f>
        <v>12.315000000000001</v>
      </c>
    </row>
    <row r="8" spans="1:22" x14ac:dyDescent="0.25">
      <c r="A8" s="15">
        <f>RANK(D8,D6:D21)</f>
        <v>9</v>
      </c>
      <c r="B8" s="16" t="s">
        <v>74</v>
      </c>
      <c r="C8" s="23"/>
      <c r="D8" s="18">
        <f t="shared" si="8"/>
        <v>5.5166666666666666</v>
      </c>
      <c r="E8" s="19" t="str">
        <f t="shared" si="0"/>
        <v xml:space="preserve"> </v>
      </c>
      <c r="F8" s="39">
        <f t="shared" si="1"/>
        <v>3.3099999999999996</v>
      </c>
      <c r="G8" s="21"/>
      <c r="H8" s="40">
        <f t="shared" si="2"/>
        <v>3.3099999999999996</v>
      </c>
      <c r="I8" s="40"/>
      <c r="J8" s="41"/>
      <c r="K8" s="42">
        <v>3.03</v>
      </c>
      <c r="L8" s="34">
        <f t="shared" si="3"/>
        <v>3.03</v>
      </c>
      <c r="N8" s="41"/>
      <c r="O8" s="42">
        <v>3.59</v>
      </c>
      <c r="P8" s="34">
        <f t="shared" si="4"/>
        <v>3.59</v>
      </c>
      <c r="Q8" s="34">
        <f t="shared" si="5"/>
        <v>6.6199999999999992</v>
      </c>
      <c r="R8" s="34"/>
      <c r="S8" s="42"/>
      <c r="T8" s="34">
        <f t="shared" si="6"/>
        <v>3.3099999999999996</v>
      </c>
      <c r="U8" s="33">
        <f t="shared" si="7"/>
        <v>0</v>
      </c>
      <c r="V8" s="34">
        <f>T8-(U8*60)</f>
        <v>3.3099999999999996</v>
      </c>
    </row>
    <row r="9" spans="1:22" x14ac:dyDescent="0.25">
      <c r="A9" s="15">
        <f>RANK(D9,D6:D21)</f>
        <v>3</v>
      </c>
      <c r="B9" s="16" t="s">
        <v>75</v>
      </c>
      <c r="C9" s="23"/>
      <c r="D9" s="18">
        <f t="shared" si="8"/>
        <v>94.858333333333334</v>
      </c>
      <c r="E9" s="19" t="str">
        <f t="shared" si="0"/>
        <v xml:space="preserve"> </v>
      </c>
      <c r="F9" s="39">
        <f t="shared" si="1"/>
        <v>56.914999999999999</v>
      </c>
      <c r="G9" s="21"/>
      <c r="H9" s="40">
        <f t="shared" si="2"/>
        <v>56.914999999999999</v>
      </c>
      <c r="I9" s="40"/>
      <c r="J9" s="41"/>
      <c r="K9" s="42">
        <v>56.75</v>
      </c>
      <c r="L9" s="34">
        <f t="shared" si="3"/>
        <v>56.75</v>
      </c>
      <c r="N9" s="41"/>
      <c r="O9" s="42">
        <v>57.08</v>
      </c>
      <c r="P9" s="34">
        <f t="shared" si="4"/>
        <v>57.08</v>
      </c>
      <c r="Q9" s="34">
        <f t="shared" si="5"/>
        <v>113.83</v>
      </c>
      <c r="R9" s="34"/>
      <c r="S9" s="42"/>
      <c r="T9" s="34">
        <f t="shared" si="6"/>
        <v>56.914999999999999</v>
      </c>
      <c r="U9" s="33">
        <f t="shared" si="7"/>
        <v>0</v>
      </c>
      <c r="V9" s="34">
        <f>SUM(T9-(U9*60))</f>
        <v>56.914999999999999</v>
      </c>
    </row>
    <row r="10" spans="1:22" x14ac:dyDescent="0.25">
      <c r="A10" s="15">
        <f>RANK(D10,D6:D21)</f>
        <v>14</v>
      </c>
      <c r="B10" s="16" t="s">
        <v>76</v>
      </c>
      <c r="C10" s="23"/>
      <c r="D10" s="18">
        <f t="shared" si="8"/>
        <v>3.2583333333333333</v>
      </c>
      <c r="E10" s="19" t="str">
        <f t="shared" si="0"/>
        <v xml:space="preserve"> </v>
      </c>
      <c r="F10" s="39">
        <f t="shared" si="1"/>
        <v>1.9550000000000001</v>
      </c>
      <c r="G10" s="21"/>
      <c r="H10" s="40">
        <f t="shared" si="2"/>
        <v>1.9550000000000001</v>
      </c>
      <c r="I10" s="40"/>
      <c r="J10" s="41"/>
      <c r="K10" s="42">
        <v>1.96</v>
      </c>
      <c r="L10" s="34">
        <f t="shared" si="3"/>
        <v>1.96</v>
      </c>
      <c r="N10" s="41"/>
      <c r="O10" s="42">
        <v>1.95</v>
      </c>
      <c r="P10" s="34">
        <f t="shared" si="4"/>
        <v>1.95</v>
      </c>
      <c r="Q10" s="34">
        <f t="shared" si="5"/>
        <v>3.91</v>
      </c>
      <c r="R10" s="34"/>
      <c r="S10" s="42"/>
      <c r="T10" s="34">
        <f t="shared" si="6"/>
        <v>1.9550000000000001</v>
      </c>
      <c r="U10" s="33">
        <f t="shared" si="7"/>
        <v>0</v>
      </c>
      <c r="V10" s="34">
        <f>SUM(T10-(U10*60))</f>
        <v>1.9550000000000001</v>
      </c>
    </row>
    <row r="11" spans="1:22" x14ac:dyDescent="0.25">
      <c r="A11" s="15">
        <f>RANK(D11,D6:D21)</f>
        <v>1</v>
      </c>
      <c r="B11" s="16" t="s">
        <v>77</v>
      </c>
      <c r="C11" s="17"/>
      <c r="D11" s="18">
        <f t="shared" si="8"/>
        <v>100</v>
      </c>
      <c r="E11" s="19">
        <f t="shared" si="0"/>
        <v>1</v>
      </c>
      <c r="F11" s="39">
        <f t="shared" si="1"/>
        <v>0</v>
      </c>
      <c r="G11" s="21"/>
      <c r="H11" s="40">
        <f t="shared" si="2"/>
        <v>60</v>
      </c>
      <c r="I11" s="40"/>
      <c r="J11" s="41">
        <v>1</v>
      </c>
      <c r="K11" s="42"/>
      <c r="L11" s="34">
        <f t="shared" si="3"/>
        <v>60</v>
      </c>
      <c r="N11" s="41">
        <v>1</v>
      </c>
      <c r="O11" s="42"/>
      <c r="P11" s="34">
        <f t="shared" si="4"/>
        <v>60</v>
      </c>
      <c r="Q11" s="34">
        <f t="shared" si="5"/>
        <v>120</v>
      </c>
      <c r="R11" s="34"/>
      <c r="S11" s="42"/>
      <c r="T11" s="34">
        <f t="shared" si="6"/>
        <v>60</v>
      </c>
      <c r="U11" s="33">
        <f t="shared" si="7"/>
        <v>1</v>
      </c>
      <c r="V11" s="34">
        <f t="shared" ref="V11:V22" si="9">T11-(U11*60)</f>
        <v>0</v>
      </c>
    </row>
    <row r="12" spans="1:22" x14ac:dyDescent="0.25">
      <c r="A12" s="15">
        <f>RANK(D12,D6:D21)</f>
        <v>10</v>
      </c>
      <c r="B12" s="16" t="s">
        <v>78</v>
      </c>
      <c r="C12" s="23"/>
      <c r="D12" s="18">
        <f t="shared" si="8"/>
        <v>5.3416666666666668</v>
      </c>
      <c r="E12" s="19" t="str">
        <f t="shared" si="0"/>
        <v xml:space="preserve"> </v>
      </c>
      <c r="F12" s="39">
        <f t="shared" si="1"/>
        <v>3.2050000000000001</v>
      </c>
      <c r="G12" s="21"/>
      <c r="H12" s="40">
        <f t="shared" si="2"/>
        <v>3.2050000000000001</v>
      </c>
      <c r="I12" s="40"/>
      <c r="J12" s="41"/>
      <c r="K12" s="42">
        <v>3.01</v>
      </c>
      <c r="L12" s="34">
        <f t="shared" si="3"/>
        <v>3.01</v>
      </c>
      <c r="N12" s="41"/>
      <c r="O12" s="42">
        <v>3.4</v>
      </c>
      <c r="P12" s="34">
        <f t="shared" si="4"/>
        <v>3.4</v>
      </c>
      <c r="Q12" s="34">
        <f t="shared" si="5"/>
        <v>6.41</v>
      </c>
      <c r="R12" s="34"/>
      <c r="S12" s="42"/>
      <c r="T12" s="34">
        <f t="shared" si="6"/>
        <v>3.2050000000000001</v>
      </c>
      <c r="U12" s="33">
        <f t="shared" si="7"/>
        <v>0</v>
      </c>
      <c r="V12" s="34">
        <f t="shared" si="9"/>
        <v>3.2050000000000001</v>
      </c>
    </row>
    <row r="13" spans="1:22" x14ac:dyDescent="0.25">
      <c r="A13" s="15">
        <f>RANK(D13,D6:D21)</f>
        <v>16</v>
      </c>
      <c r="B13" s="16" t="s">
        <v>79</v>
      </c>
      <c r="C13" s="17"/>
      <c r="D13" s="18">
        <f t="shared" si="8"/>
        <v>2.3083333333333336</v>
      </c>
      <c r="E13" s="19" t="str">
        <f t="shared" si="0"/>
        <v xml:space="preserve"> </v>
      </c>
      <c r="F13" s="39">
        <f t="shared" si="1"/>
        <v>1.385</v>
      </c>
      <c r="G13" s="21"/>
      <c r="H13" s="40">
        <f t="shared" si="2"/>
        <v>1.385</v>
      </c>
      <c r="I13" s="40"/>
      <c r="J13" s="41"/>
      <c r="K13" s="42">
        <v>1.46</v>
      </c>
      <c r="L13" s="34">
        <f t="shared" si="3"/>
        <v>1.46</v>
      </c>
      <c r="N13" s="41"/>
      <c r="O13" s="42">
        <v>1.31</v>
      </c>
      <c r="P13" s="34">
        <f t="shared" si="4"/>
        <v>1.31</v>
      </c>
      <c r="Q13" s="34">
        <f t="shared" si="5"/>
        <v>2.77</v>
      </c>
      <c r="R13" s="34"/>
      <c r="S13" s="42"/>
      <c r="T13" s="34">
        <f t="shared" si="6"/>
        <v>1.385</v>
      </c>
      <c r="U13" s="33">
        <f t="shared" si="7"/>
        <v>0</v>
      </c>
      <c r="V13" s="34">
        <f t="shared" si="9"/>
        <v>1.385</v>
      </c>
    </row>
    <row r="14" spans="1:22" x14ac:dyDescent="0.25">
      <c r="A14" s="15">
        <f>RANK(D14,D6:D21)</f>
        <v>5</v>
      </c>
      <c r="B14" s="16" t="s">
        <v>80</v>
      </c>
      <c r="C14" s="17"/>
      <c r="D14" s="18">
        <f t="shared" si="8"/>
        <v>18.916666666666664</v>
      </c>
      <c r="E14" s="19" t="str">
        <f t="shared" si="0"/>
        <v xml:space="preserve"> </v>
      </c>
      <c r="F14" s="39">
        <f t="shared" si="1"/>
        <v>11.35</v>
      </c>
      <c r="G14" s="21"/>
      <c r="H14" s="40">
        <f t="shared" si="2"/>
        <v>11.35</v>
      </c>
      <c r="I14" s="40"/>
      <c r="J14" s="41"/>
      <c r="K14" s="42">
        <v>10.85</v>
      </c>
      <c r="L14" s="34">
        <f t="shared" si="3"/>
        <v>10.85</v>
      </c>
      <c r="N14" s="41"/>
      <c r="O14" s="42">
        <v>11.85</v>
      </c>
      <c r="P14" s="34">
        <f t="shared" si="4"/>
        <v>11.85</v>
      </c>
      <c r="Q14" s="34">
        <f t="shared" si="5"/>
        <v>22.7</v>
      </c>
      <c r="R14" s="34"/>
      <c r="S14" s="42"/>
      <c r="T14" s="34">
        <f t="shared" si="6"/>
        <v>11.35</v>
      </c>
      <c r="U14" s="33">
        <f t="shared" si="7"/>
        <v>0</v>
      </c>
      <c r="V14" s="34">
        <f t="shared" si="9"/>
        <v>11.35</v>
      </c>
    </row>
    <row r="15" spans="1:22" x14ac:dyDescent="0.25">
      <c r="A15" s="15">
        <f>RANK(D15,D6:D21)</f>
        <v>6</v>
      </c>
      <c r="B15" s="16" t="s">
        <v>81</v>
      </c>
      <c r="C15" s="17"/>
      <c r="D15" s="18">
        <f t="shared" si="8"/>
        <v>13.016666666666667</v>
      </c>
      <c r="E15" s="19" t="str">
        <f t="shared" si="0"/>
        <v xml:space="preserve"> </v>
      </c>
      <c r="F15" s="39">
        <f t="shared" si="1"/>
        <v>7.8100000000000005</v>
      </c>
      <c r="G15" s="21"/>
      <c r="H15" s="40">
        <f t="shared" si="2"/>
        <v>7.8100000000000005</v>
      </c>
      <c r="I15" s="40"/>
      <c r="J15" s="41"/>
      <c r="K15" s="42">
        <v>7.4</v>
      </c>
      <c r="L15" s="34">
        <f t="shared" si="3"/>
        <v>7.4</v>
      </c>
      <c r="N15" s="41"/>
      <c r="O15" s="42">
        <v>8.2200000000000006</v>
      </c>
      <c r="P15" s="34">
        <f t="shared" si="4"/>
        <v>8.2200000000000006</v>
      </c>
      <c r="Q15" s="34">
        <f t="shared" si="5"/>
        <v>15.620000000000001</v>
      </c>
      <c r="R15" s="34"/>
      <c r="S15" s="42"/>
      <c r="T15" s="34">
        <f t="shared" si="6"/>
        <v>7.8100000000000005</v>
      </c>
      <c r="U15" s="33">
        <f t="shared" si="7"/>
        <v>0</v>
      </c>
      <c r="V15" s="34">
        <f t="shared" si="9"/>
        <v>7.8100000000000005</v>
      </c>
    </row>
    <row r="16" spans="1:22" x14ac:dyDescent="0.25">
      <c r="A16" s="15">
        <f>RANK(D16,D6:D21)</f>
        <v>7</v>
      </c>
      <c r="B16" s="16" t="s">
        <v>82</v>
      </c>
      <c r="C16" s="17"/>
      <c r="D16" s="18">
        <f t="shared" si="8"/>
        <v>9.5166666666666657</v>
      </c>
      <c r="E16" s="19" t="str">
        <f t="shared" si="0"/>
        <v xml:space="preserve"> </v>
      </c>
      <c r="F16" s="39">
        <f t="shared" si="1"/>
        <v>5.71</v>
      </c>
      <c r="G16" s="21"/>
      <c r="H16" s="40">
        <f t="shared" si="2"/>
        <v>5.71</v>
      </c>
      <c r="I16" s="40"/>
      <c r="J16" s="41"/>
      <c r="K16" s="42">
        <v>5.36</v>
      </c>
      <c r="L16" s="34">
        <f t="shared" si="3"/>
        <v>5.36</v>
      </c>
      <c r="N16" s="41"/>
      <c r="O16" s="42">
        <v>6.06</v>
      </c>
      <c r="P16" s="34">
        <f t="shared" si="4"/>
        <v>6.06</v>
      </c>
      <c r="Q16" s="34">
        <f t="shared" si="5"/>
        <v>11.42</v>
      </c>
      <c r="R16" s="34"/>
      <c r="S16" s="42"/>
      <c r="T16" s="34">
        <f t="shared" si="6"/>
        <v>5.71</v>
      </c>
      <c r="U16" s="33">
        <f t="shared" si="7"/>
        <v>0</v>
      </c>
      <c r="V16" s="34">
        <f t="shared" si="9"/>
        <v>5.71</v>
      </c>
    </row>
    <row r="17" spans="1:22" x14ac:dyDescent="0.25">
      <c r="A17" s="15">
        <f>RANK(D17,D6:D21)</f>
        <v>13</v>
      </c>
      <c r="B17" s="16" t="s">
        <v>83</v>
      </c>
      <c r="C17" s="17"/>
      <c r="D17" s="18">
        <f t="shared" si="8"/>
        <v>3.3166666666666664</v>
      </c>
      <c r="E17" s="19" t="str">
        <f t="shared" si="0"/>
        <v xml:space="preserve"> </v>
      </c>
      <c r="F17" s="39">
        <f t="shared" si="1"/>
        <v>1.99</v>
      </c>
      <c r="G17" s="21"/>
      <c r="H17" s="40">
        <f t="shared" si="2"/>
        <v>1.99</v>
      </c>
      <c r="I17" s="40"/>
      <c r="J17" s="41"/>
      <c r="K17" s="42">
        <v>1.96</v>
      </c>
      <c r="L17" s="34">
        <f t="shared" si="3"/>
        <v>1.96</v>
      </c>
      <c r="N17" s="41"/>
      <c r="O17" s="42">
        <v>2.02</v>
      </c>
      <c r="P17" s="34">
        <f t="shared" si="4"/>
        <v>2.02</v>
      </c>
      <c r="Q17" s="34">
        <f t="shared" si="5"/>
        <v>3.98</v>
      </c>
      <c r="R17" s="34"/>
      <c r="S17" s="42"/>
      <c r="T17" s="34">
        <f t="shared" si="6"/>
        <v>1.99</v>
      </c>
      <c r="U17" s="33">
        <f t="shared" si="7"/>
        <v>0</v>
      </c>
      <c r="V17" s="34">
        <f t="shared" si="9"/>
        <v>1.99</v>
      </c>
    </row>
    <row r="18" spans="1:22" x14ac:dyDescent="0.25">
      <c r="A18" s="15">
        <f>RANK(D18,D6:D21)</f>
        <v>11</v>
      </c>
      <c r="B18" s="16" t="s">
        <v>84</v>
      </c>
      <c r="C18" s="17"/>
      <c r="D18" s="18">
        <f t="shared" si="8"/>
        <v>4.8916666666666675</v>
      </c>
      <c r="E18" s="19" t="str">
        <f t="shared" si="0"/>
        <v xml:space="preserve"> </v>
      </c>
      <c r="F18" s="39">
        <f t="shared" si="1"/>
        <v>2.9350000000000001</v>
      </c>
      <c r="G18" s="21"/>
      <c r="H18" s="40">
        <f t="shared" si="2"/>
        <v>2.9350000000000001</v>
      </c>
      <c r="I18" s="40"/>
      <c r="J18" s="41"/>
      <c r="K18" s="42">
        <v>2.98</v>
      </c>
      <c r="L18" s="34">
        <f t="shared" si="3"/>
        <v>2.98</v>
      </c>
      <c r="N18" s="41"/>
      <c r="O18" s="42">
        <v>2.89</v>
      </c>
      <c r="P18" s="34">
        <f t="shared" si="4"/>
        <v>2.89</v>
      </c>
      <c r="Q18" s="34">
        <f t="shared" si="5"/>
        <v>5.87</v>
      </c>
      <c r="R18" s="34"/>
      <c r="S18" s="42"/>
      <c r="T18" s="34">
        <f t="shared" si="6"/>
        <v>2.9350000000000001</v>
      </c>
      <c r="U18" s="33">
        <f t="shared" si="7"/>
        <v>0</v>
      </c>
      <c r="V18" s="34">
        <f t="shared" si="9"/>
        <v>2.9350000000000001</v>
      </c>
    </row>
    <row r="19" spans="1:22" x14ac:dyDescent="0.25">
      <c r="A19" s="15">
        <f>RANK(D19,D6:D21)</f>
        <v>15</v>
      </c>
      <c r="B19" s="16" t="s">
        <v>85</v>
      </c>
      <c r="C19" s="17"/>
      <c r="D19" s="18">
        <f t="shared" si="8"/>
        <v>2.7833333333333332</v>
      </c>
      <c r="E19" s="19" t="str">
        <f t="shared" si="0"/>
        <v xml:space="preserve"> </v>
      </c>
      <c r="F19" s="39">
        <f t="shared" si="1"/>
        <v>1.67</v>
      </c>
      <c r="G19" s="21"/>
      <c r="H19" s="40">
        <f t="shared" si="2"/>
        <v>1.67</v>
      </c>
      <c r="I19" s="40"/>
      <c r="J19" s="41"/>
      <c r="K19" s="42">
        <v>2.0299999999999998</v>
      </c>
      <c r="L19" s="34">
        <f t="shared" si="3"/>
        <v>2.0299999999999998</v>
      </c>
      <c r="N19" s="41"/>
      <c r="O19" s="42">
        <v>1.31</v>
      </c>
      <c r="P19" s="34">
        <f t="shared" si="4"/>
        <v>1.31</v>
      </c>
      <c r="Q19" s="34">
        <f t="shared" si="5"/>
        <v>3.34</v>
      </c>
      <c r="R19" s="34"/>
      <c r="S19" s="42"/>
      <c r="T19" s="34">
        <f t="shared" si="6"/>
        <v>1.67</v>
      </c>
      <c r="U19" s="33">
        <f t="shared" si="7"/>
        <v>0</v>
      </c>
      <c r="V19" s="34">
        <f t="shared" si="9"/>
        <v>1.67</v>
      </c>
    </row>
    <row r="20" spans="1:22" x14ac:dyDescent="0.25">
      <c r="A20" s="15">
        <f>RANK(D20,D6:D21)</f>
        <v>1</v>
      </c>
      <c r="B20" s="16" t="s">
        <v>86</v>
      </c>
      <c r="C20" s="17"/>
      <c r="D20" s="18">
        <f t="shared" si="8"/>
        <v>100</v>
      </c>
      <c r="E20" s="19">
        <f t="shared" si="0"/>
        <v>1</v>
      </c>
      <c r="F20" s="39">
        <f t="shared" si="1"/>
        <v>0</v>
      </c>
      <c r="G20" s="21"/>
      <c r="H20" s="40">
        <f t="shared" si="2"/>
        <v>60</v>
      </c>
      <c r="I20" s="40"/>
      <c r="J20" s="41">
        <v>1</v>
      </c>
      <c r="K20" s="42"/>
      <c r="L20" s="34">
        <f t="shared" si="3"/>
        <v>60</v>
      </c>
      <c r="N20" s="41">
        <v>1</v>
      </c>
      <c r="O20" s="42"/>
      <c r="P20" s="34">
        <f t="shared" si="4"/>
        <v>60</v>
      </c>
      <c r="Q20" s="34">
        <f t="shared" si="5"/>
        <v>120</v>
      </c>
      <c r="R20" s="34"/>
      <c r="S20" s="42"/>
      <c r="T20" s="34">
        <f t="shared" si="6"/>
        <v>60</v>
      </c>
      <c r="U20" s="33">
        <f t="shared" si="7"/>
        <v>1</v>
      </c>
      <c r="V20" s="34">
        <f t="shared" si="9"/>
        <v>0</v>
      </c>
    </row>
    <row r="21" spans="1:22" x14ac:dyDescent="0.25">
      <c r="A21" s="15">
        <f>RANK(D21,D6:D21)</f>
        <v>8</v>
      </c>
      <c r="B21" s="16" t="s">
        <v>87</v>
      </c>
      <c r="C21" s="17"/>
      <c r="D21" s="18">
        <f t="shared" si="8"/>
        <v>6.4083333333333323</v>
      </c>
      <c r="E21" s="19" t="str">
        <f t="shared" si="0"/>
        <v xml:space="preserve"> </v>
      </c>
      <c r="F21" s="39">
        <f t="shared" si="1"/>
        <v>3.8449999999999998</v>
      </c>
      <c r="G21" s="21"/>
      <c r="H21" s="40">
        <f t="shared" si="2"/>
        <v>3.8449999999999998</v>
      </c>
      <c r="I21" s="40"/>
      <c r="J21" s="41"/>
      <c r="K21" s="42">
        <v>3.59</v>
      </c>
      <c r="L21" s="34">
        <f t="shared" si="3"/>
        <v>3.59</v>
      </c>
      <c r="N21" s="41"/>
      <c r="O21" s="42">
        <v>4.0999999999999996</v>
      </c>
      <c r="P21" s="34">
        <f t="shared" si="4"/>
        <v>4.0999999999999996</v>
      </c>
      <c r="Q21" s="34">
        <f t="shared" si="5"/>
        <v>7.6899999999999995</v>
      </c>
      <c r="R21" s="34"/>
      <c r="S21" s="42"/>
      <c r="T21" s="34">
        <f t="shared" si="6"/>
        <v>3.8449999999999998</v>
      </c>
      <c r="U21" s="33">
        <f t="shared" si="7"/>
        <v>0</v>
      </c>
      <c r="V21" s="34">
        <f t="shared" si="9"/>
        <v>3.8449999999999998</v>
      </c>
    </row>
    <row r="22" spans="1:22" ht="14.25" customHeight="1" thickBot="1" x14ac:dyDescent="0.3">
      <c r="A22" s="15"/>
      <c r="B22" s="4" t="s">
        <v>108</v>
      </c>
      <c r="C22" s="4"/>
      <c r="D22" s="18"/>
      <c r="E22" s="19" t="str">
        <f t="shared" si="0"/>
        <v xml:space="preserve"> </v>
      </c>
      <c r="F22" s="39">
        <f t="shared" si="1"/>
        <v>0</v>
      </c>
      <c r="G22" s="5"/>
      <c r="H22" s="40">
        <f t="shared" si="2"/>
        <v>0</v>
      </c>
      <c r="I22" s="14"/>
      <c r="J22" s="33"/>
      <c r="K22" s="34"/>
      <c r="L22" s="34">
        <f t="shared" si="3"/>
        <v>0</v>
      </c>
      <c r="N22" s="33"/>
      <c r="O22" s="34"/>
      <c r="P22" s="34">
        <f t="shared" si="4"/>
        <v>0</v>
      </c>
      <c r="Q22" s="34">
        <f t="shared" si="5"/>
        <v>0</v>
      </c>
      <c r="R22" s="34"/>
      <c r="S22" s="36" t="s">
        <v>9</v>
      </c>
      <c r="T22" s="34">
        <f t="shared" si="6"/>
        <v>0</v>
      </c>
      <c r="U22" s="33">
        <f t="shared" si="7"/>
        <v>0</v>
      </c>
      <c r="V22" s="34">
        <f t="shared" si="9"/>
        <v>0</v>
      </c>
    </row>
    <row r="23" spans="1:22" ht="14.4" thickTop="1" thickBot="1" x14ac:dyDescent="0.3">
      <c r="B23" s="25" t="s">
        <v>5</v>
      </c>
      <c r="C23" s="26"/>
      <c r="D23" s="27"/>
      <c r="E23" s="7"/>
      <c r="F23" s="37"/>
      <c r="G23" s="9"/>
      <c r="H23" s="14">
        <v>60</v>
      </c>
      <c r="I23" s="14"/>
      <c r="J23" s="35" t="s">
        <v>21</v>
      </c>
      <c r="K23" s="34"/>
      <c r="L23" s="34" t="s">
        <v>1</v>
      </c>
      <c r="N23" s="35" t="s">
        <v>22</v>
      </c>
      <c r="O23" s="34"/>
      <c r="P23" s="34"/>
      <c r="Q23" s="34" t="s">
        <v>10</v>
      </c>
      <c r="R23" s="34"/>
      <c r="S23" s="36" t="s">
        <v>11</v>
      </c>
      <c r="T23" s="34" t="s">
        <v>12</v>
      </c>
      <c r="U23" s="33" t="s">
        <v>12</v>
      </c>
    </row>
    <row r="24" spans="1:22" ht="14.4" thickTop="1" thickBot="1" x14ac:dyDescent="0.3">
      <c r="A24" s="1" t="s">
        <v>2</v>
      </c>
      <c r="B24" s="10"/>
      <c r="C24" s="10"/>
      <c r="D24" s="44" t="s">
        <v>3</v>
      </c>
      <c r="E24" s="45" t="s">
        <v>13</v>
      </c>
      <c r="F24" s="38" t="s">
        <v>14</v>
      </c>
      <c r="G24" s="12"/>
      <c r="H24" s="5" t="s">
        <v>15</v>
      </c>
      <c r="I24" s="5"/>
      <c r="J24" s="33" t="s">
        <v>16</v>
      </c>
      <c r="K24" s="34" t="s">
        <v>17</v>
      </c>
      <c r="L24" s="34" t="s">
        <v>18</v>
      </c>
      <c r="N24" s="33" t="s">
        <v>16</v>
      </c>
      <c r="O24" s="34" t="s">
        <v>17</v>
      </c>
      <c r="P24" s="34" t="s">
        <v>18</v>
      </c>
      <c r="Q24" s="34" t="s">
        <v>18</v>
      </c>
      <c r="R24" s="34"/>
      <c r="S24" s="36" t="s">
        <v>19</v>
      </c>
      <c r="T24" s="34" t="s">
        <v>18</v>
      </c>
      <c r="U24" s="33" t="s">
        <v>20</v>
      </c>
      <c r="V24" s="1" t="s">
        <v>19</v>
      </c>
    </row>
    <row r="25" spans="1:22" ht="13.8" thickTop="1" x14ac:dyDescent="0.25">
      <c r="A25" s="15">
        <f>RANK(D25,D25:D39)</f>
        <v>9</v>
      </c>
      <c r="B25" s="16" t="s">
        <v>65</v>
      </c>
      <c r="C25" s="17"/>
      <c r="D25" s="18">
        <f>IF(H25=0,0,(H25/$H$23)*100)</f>
        <v>3.125</v>
      </c>
      <c r="E25" s="19" t="str">
        <f t="shared" ref="E25:E40" si="10">IF(U25=0," ",U25)</f>
        <v xml:space="preserve"> </v>
      </c>
      <c r="F25" s="39">
        <f t="shared" ref="F25:F40" si="11">V25</f>
        <v>1.875</v>
      </c>
      <c r="G25" s="21"/>
      <c r="H25" s="40">
        <f t="shared" ref="H25:H40" si="12">(T25)</f>
        <v>1.875</v>
      </c>
      <c r="I25" s="40"/>
      <c r="J25" s="41"/>
      <c r="K25" s="42">
        <v>1.85</v>
      </c>
      <c r="L25" s="34">
        <f t="shared" ref="L25:L40" si="13">SUM(J25*60,K25)</f>
        <v>1.85</v>
      </c>
      <c r="N25" s="41"/>
      <c r="O25" s="42">
        <v>1.9</v>
      </c>
      <c r="P25" s="34">
        <f t="shared" ref="P25:P40" si="14">SUM(N25*60,O25)</f>
        <v>1.9</v>
      </c>
      <c r="Q25" s="34">
        <f t="shared" ref="Q25:Q40" si="15">IF(P25=0,L25,SUM(L25,P25))</f>
        <v>3.75</v>
      </c>
      <c r="R25" s="34"/>
      <c r="S25" s="42"/>
      <c r="T25" s="34">
        <f t="shared" ref="T25:T40" si="16">IF(P25=0,SUM(Q25,S25),SUM(Q25/2,S25))</f>
        <v>1.875</v>
      </c>
      <c r="U25" s="33">
        <f t="shared" ref="U25:U40" si="17">QUOTIENT(T25,60)</f>
        <v>0</v>
      </c>
      <c r="V25" s="34">
        <f>SUM(T25-(U25*60))</f>
        <v>1.875</v>
      </c>
    </row>
    <row r="26" spans="1:22" x14ac:dyDescent="0.25">
      <c r="A26" s="15">
        <f>RANK(D26,D25:D39)</f>
        <v>6</v>
      </c>
      <c r="B26" s="16" t="s">
        <v>66</v>
      </c>
      <c r="C26" s="23"/>
      <c r="D26" s="18">
        <f>IF(H26=0,0,(H26/$H$23)*100)</f>
        <v>4.0166666666666666</v>
      </c>
      <c r="E26" s="19" t="str">
        <f t="shared" si="10"/>
        <v xml:space="preserve"> </v>
      </c>
      <c r="F26" s="39">
        <f t="shared" si="11"/>
        <v>2.41</v>
      </c>
      <c r="G26" s="21"/>
      <c r="H26" s="40">
        <f t="shared" si="12"/>
        <v>2.41</v>
      </c>
      <c r="I26" s="40"/>
      <c r="J26" s="41"/>
      <c r="K26" s="42">
        <v>2.42</v>
      </c>
      <c r="L26" s="34">
        <f t="shared" si="13"/>
        <v>2.42</v>
      </c>
      <c r="N26" s="41"/>
      <c r="O26" s="42">
        <v>2.4</v>
      </c>
      <c r="P26" s="34">
        <f t="shared" si="14"/>
        <v>2.4</v>
      </c>
      <c r="Q26" s="34">
        <f t="shared" si="15"/>
        <v>4.82</v>
      </c>
      <c r="R26" s="34"/>
      <c r="S26" s="42"/>
      <c r="T26" s="34">
        <f t="shared" si="16"/>
        <v>2.41</v>
      </c>
      <c r="U26" s="33">
        <f t="shared" si="17"/>
        <v>0</v>
      </c>
      <c r="V26" s="34">
        <f t="shared" ref="V26:V40" si="18">T26-(U26*60)</f>
        <v>2.41</v>
      </c>
    </row>
    <row r="27" spans="1:22" x14ac:dyDescent="0.25">
      <c r="A27" s="15">
        <f>RANK(D27,D25:D39)</f>
        <v>5</v>
      </c>
      <c r="B27" s="16" t="s">
        <v>60</v>
      </c>
      <c r="C27" s="23"/>
      <c r="D27" s="18">
        <f t="shared" ref="D27:D40" si="19">IF(H27=0,0,(H27/$H$23)*100)</f>
        <v>4.6749999999999989</v>
      </c>
      <c r="E27" s="19" t="str">
        <f t="shared" si="10"/>
        <v xml:space="preserve"> </v>
      </c>
      <c r="F27" s="39">
        <f t="shared" si="11"/>
        <v>2.8049999999999997</v>
      </c>
      <c r="G27" s="21"/>
      <c r="H27" s="40">
        <f t="shared" si="12"/>
        <v>2.8049999999999997</v>
      </c>
      <c r="I27" s="40"/>
      <c r="J27" s="41"/>
      <c r="K27" s="42">
        <v>2.88</v>
      </c>
      <c r="L27" s="34">
        <f t="shared" si="13"/>
        <v>2.88</v>
      </c>
      <c r="N27" s="41"/>
      <c r="O27" s="42">
        <v>2.73</v>
      </c>
      <c r="P27" s="34">
        <f t="shared" si="14"/>
        <v>2.73</v>
      </c>
      <c r="Q27" s="34">
        <f t="shared" si="15"/>
        <v>5.6099999999999994</v>
      </c>
      <c r="R27" s="34"/>
      <c r="S27" s="42"/>
      <c r="T27" s="34">
        <f t="shared" si="16"/>
        <v>2.8049999999999997</v>
      </c>
      <c r="U27" s="33">
        <f t="shared" si="17"/>
        <v>0</v>
      </c>
      <c r="V27" s="34">
        <f t="shared" si="18"/>
        <v>2.8049999999999997</v>
      </c>
    </row>
    <row r="28" spans="1:22" x14ac:dyDescent="0.25">
      <c r="A28" s="15">
        <f>RANK(D28,D25:D39)</f>
        <v>1</v>
      </c>
      <c r="B28" s="16" t="s">
        <v>88</v>
      </c>
      <c r="C28" s="23"/>
      <c r="D28" s="18">
        <f t="shared" si="19"/>
        <v>100</v>
      </c>
      <c r="E28" s="19"/>
      <c r="F28" s="39">
        <f t="shared" si="11"/>
        <v>0</v>
      </c>
      <c r="G28" s="21"/>
      <c r="H28" s="40">
        <f t="shared" si="12"/>
        <v>60</v>
      </c>
      <c r="I28" s="40"/>
      <c r="J28" s="41">
        <v>1</v>
      </c>
      <c r="K28" s="42">
        <v>0</v>
      </c>
      <c r="L28" s="34">
        <f t="shared" si="13"/>
        <v>60</v>
      </c>
      <c r="N28" s="41">
        <v>1</v>
      </c>
      <c r="O28" s="42">
        <v>0</v>
      </c>
      <c r="P28" s="34">
        <f t="shared" si="14"/>
        <v>60</v>
      </c>
      <c r="Q28" s="34">
        <f t="shared" si="15"/>
        <v>120</v>
      </c>
      <c r="R28" s="34"/>
      <c r="S28" s="42"/>
      <c r="T28" s="34">
        <f t="shared" si="16"/>
        <v>60</v>
      </c>
      <c r="U28" s="33">
        <f t="shared" si="17"/>
        <v>1</v>
      </c>
      <c r="V28" s="34">
        <f t="shared" si="18"/>
        <v>0</v>
      </c>
    </row>
    <row r="29" spans="1:22" x14ac:dyDescent="0.25">
      <c r="A29" s="15">
        <f>RANK(D29,D25:D39)</f>
        <v>8</v>
      </c>
      <c r="B29" s="16" t="s">
        <v>89</v>
      </c>
      <c r="C29" s="23"/>
      <c r="D29" s="18">
        <f t="shared" si="19"/>
        <v>3.3916666666666671</v>
      </c>
      <c r="E29" s="19"/>
      <c r="F29" s="39">
        <f t="shared" si="11"/>
        <v>2.0350000000000001</v>
      </c>
      <c r="G29" s="21"/>
      <c r="H29" s="40">
        <f t="shared" si="12"/>
        <v>2.0350000000000001</v>
      </c>
      <c r="I29" s="40"/>
      <c r="J29" s="41"/>
      <c r="K29" s="42">
        <v>2.0299999999999998</v>
      </c>
      <c r="L29" s="34">
        <f t="shared" si="13"/>
        <v>2.0299999999999998</v>
      </c>
      <c r="N29" s="41"/>
      <c r="O29" s="42">
        <v>2.04</v>
      </c>
      <c r="P29" s="34">
        <f t="shared" si="14"/>
        <v>2.04</v>
      </c>
      <c r="Q29" s="34">
        <f t="shared" si="15"/>
        <v>4.07</v>
      </c>
      <c r="R29" s="34"/>
      <c r="S29" s="42"/>
      <c r="T29" s="34">
        <f t="shared" si="16"/>
        <v>2.0350000000000001</v>
      </c>
      <c r="U29" s="33">
        <f t="shared" si="17"/>
        <v>0</v>
      </c>
      <c r="V29" s="34">
        <f t="shared" si="18"/>
        <v>2.0350000000000001</v>
      </c>
    </row>
    <row r="30" spans="1:22" x14ac:dyDescent="0.25">
      <c r="A30" s="15">
        <f>RANK(D30,D25:D39)</f>
        <v>4</v>
      </c>
      <c r="B30" s="16" t="s">
        <v>90</v>
      </c>
      <c r="C30" s="23"/>
      <c r="D30" s="18">
        <f t="shared" si="19"/>
        <v>5.1833333333333336</v>
      </c>
      <c r="E30" s="19" t="str">
        <f t="shared" si="10"/>
        <v xml:space="preserve"> </v>
      </c>
      <c r="F30" s="39">
        <f t="shared" si="11"/>
        <v>3.1100000000000003</v>
      </c>
      <c r="G30" s="21"/>
      <c r="H30" s="40">
        <f t="shared" si="12"/>
        <v>3.1100000000000003</v>
      </c>
      <c r="I30" s="40"/>
      <c r="J30" s="41"/>
      <c r="K30" s="42">
        <v>3.33</v>
      </c>
      <c r="L30" s="34">
        <f t="shared" si="13"/>
        <v>3.33</v>
      </c>
      <c r="N30" s="41"/>
      <c r="O30" s="42">
        <v>2.89</v>
      </c>
      <c r="P30" s="34">
        <f t="shared" si="14"/>
        <v>2.89</v>
      </c>
      <c r="Q30" s="34">
        <f t="shared" si="15"/>
        <v>6.2200000000000006</v>
      </c>
      <c r="R30" s="34"/>
      <c r="S30" s="42"/>
      <c r="T30" s="34">
        <f t="shared" si="16"/>
        <v>3.1100000000000003</v>
      </c>
      <c r="U30" s="33">
        <f t="shared" si="17"/>
        <v>0</v>
      </c>
      <c r="V30" s="34">
        <f t="shared" si="18"/>
        <v>3.1100000000000003</v>
      </c>
    </row>
    <row r="31" spans="1:22" x14ac:dyDescent="0.25">
      <c r="A31" s="15">
        <f>RANK(D31,D25:D39)</f>
        <v>10</v>
      </c>
      <c r="B31" s="16" t="s">
        <v>91</v>
      </c>
      <c r="C31" s="23"/>
      <c r="D31" s="18">
        <f t="shared" si="19"/>
        <v>2.7666666666666671</v>
      </c>
      <c r="E31" s="19" t="str">
        <f t="shared" si="10"/>
        <v xml:space="preserve"> </v>
      </c>
      <c r="F31" s="39">
        <f t="shared" si="11"/>
        <v>1.6600000000000001</v>
      </c>
      <c r="G31" s="21"/>
      <c r="H31" s="40">
        <f t="shared" si="12"/>
        <v>1.6600000000000001</v>
      </c>
      <c r="I31" s="40"/>
      <c r="J31" s="41"/>
      <c r="K31" s="42">
        <v>1.46</v>
      </c>
      <c r="L31" s="34">
        <f t="shared" si="13"/>
        <v>1.46</v>
      </c>
      <c r="N31" s="41"/>
      <c r="O31" s="42">
        <v>1.86</v>
      </c>
      <c r="P31" s="34">
        <f t="shared" si="14"/>
        <v>1.86</v>
      </c>
      <c r="Q31" s="34">
        <f t="shared" si="15"/>
        <v>3.3200000000000003</v>
      </c>
      <c r="R31" s="34"/>
      <c r="S31" s="42"/>
      <c r="T31" s="34">
        <f t="shared" si="16"/>
        <v>1.6600000000000001</v>
      </c>
      <c r="U31" s="33">
        <f t="shared" si="17"/>
        <v>0</v>
      </c>
      <c r="V31" s="34">
        <f t="shared" si="18"/>
        <v>1.6600000000000001</v>
      </c>
    </row>
    <row r="32" spans="1:22" ht="13.5" customHeight="1" x14ac:dyDescent="0.25">
      <c r="A32" s="15">
        <f>RANK(D32,D25:D39)</f>
        <v>2</v>
      </c>
      <c r="B32" s="16" t="s">
        <v>67</v>
      </c>
      <c r="C32" s="23"/>
      <c r="D32" s="18">
        <f t="shared" si="19"/>
        <v>13.950000000000001</v>
      </c>
      <c r="E32" s="19" t="str">
        <f t="shared" si="10"/>
        <v xml:space="preserve"> </v>
      </c>
      <c r="F32" s="39">
        <f t="shared" si="11"/>
        <v>8.370000000000001</v>
      </c>
      <c r="G32" s="21"/>
      <c r="H32" s="40">
        <f t="shared" si="12"/>
        <v>8.370000000000001</v>
      </c>
      <c r="I32" s="40"/>
      <c r="J32" s="41"/>
      <c r="K32" s="42">
        <v>8.2100000000000009</v>
      </c>
      <c r="L32" s="34">
        <f t="shared" si="13"/>
        <v>8.2100000000000009</v>
      </c>
      <c r="N32" s="41"/>
      <c r="O32" s="42">
        <v>8.5299999999999994</v>
      </c>
      <c r="P32" s="34">
        <f t="shared" si="14"/>
        <v>8.5299999999999994</v>
      </c>
      <c r="Q32" s="34">
        <f t="shared" si="15"/>
        <v>16.740000000000002</v>
      </c>
      <c r="R32" s="34"/>
      <c r="S32" s="42"/>
      <c r="T32" s="34">
        <f t="shared" si="16"/>
        <v>8.370000000000001</v>
      </c>
      <c r="U32" s="33">
        <f t="shared" si="17"/>
        <v>0</v>
      </c>
      <c r="V32" s="34">
        <f t="shared" si="18"/>
        <v>8.370000000000001</v>
      </c>
    </row>
    <row r="33" spans="1:22" ht="13.5" customHeight="1" x14ac:dyDescent="0.25">
      <c r="A33" s="15">
        <f>RANK(D33,D25:D39)</f>
        <v>3</v>
      </c>
      <c r="B33" s="16" t="s">
        <v>68</v>
      </c>
      <c r="C33" s="23"/>
      <c r="D33" s="18">
        <f t="shared" si="19"/>
        <v>10.041666666666666</v>
      </c>
      <c r="E33" s="19" t="str">
        <f t="shared" si="10"/>
        <v xml:space="preserve"> </v>
      </c>
      <c r="F33" s="39">
        <f t="shared" si="11"/>
        <v>6.0250000000000004</v>
      </c>
      <c r="G33" s="21"/>
      <c r="H33" s="40">
        <f t="shared" si="12"/>
        <v>6.0250000000000004</v>
      </c>
      <c r="I33" s="40"/>
      <c r="J33" s="41"/>
      <c r="K33" s="42">
        <v>6.06</v>
      </c>
      <c r="L33" s="34">
        <f t="shared" si="13"/>
        <v>6.06</v>
      </c>
      <c r="N33" s="41"/>
      <c r="O33" s="42">
        <v>5.99</v>
      </c>
      <c r="P33" s="34">
        <f t="shared" si="14"/>
        <v>5.99</v>
      </c>
      <c r="Q33" s="34">
        <f t="shared" si="15"/>
        <v>12.05</v>
      </c>
      <c r="R33" s="34"/>
      <c r="S33" s="42"/>
      <c r="T33" s="34">
        <f t="shared" si="16"/>
        <v>6.0250000000000004</v>
      </c>
      <c r="U33" s="33">
        <f t="shared" si="17"/>
        <v>0</v>
      </c>
      <c r="V33" s="34">
        <f t="shared" si="18"/>
        <v>6.0250000000000004</v>
      </c>
    </row>
    <row r="34" spans="1:22" ht="13.5" customHeight="1" x14ac:dyDescent="0.25">
      <c r="A34" s="15">
        <f>RANK(D34,D25:D39)</f>
        <v>7</v>
      </c>
      <c r="B34" s="16" t="s">
        <v>92</v>
      </c>
      <c r="C34" s="23"/>
      <c r="D34" s="18">
        <f t="shared" si="19"/>
        <v>3.833333333333333</v>
      </c>
      <c r="E34" s="19" t="str">
        <f t="shared" si="10"/>
        <v xml:space="preserve"> </v>
      </c>
      <c r="F34" s="39">
        <f t="shared" si="11"/>
        <v>2.2999999999999998</v>
      </c>
      <c r="G34" s="21"/>
      <c r="H34" s="40">
        <f t="shared" si="12"/>
        <v>2.2999999999999998</v>
      </c>
      <c r="I34" s="40"/>
      <c r="J34" s="41"/>
      <c r="K34" s="42">
        <v>2.42</v>
      </c>
      <c r="L34" s="34">
        <f t="shared" si="13"/>
        <v>2.42</v>
      </c>
      <c r="N34" s="41"/>
      <c r="O34" s="42">
        <v>2.1800000000000002</v>
      </c>
      <c r="P34" s="34">
        <f t="shared" si="14"/>
        <v>2.1800000000000002</v>
      </c>
      <c r="Q34" s="34">
        <f t="shared" si="15"/>
        <v>4.5999999999999996</v>
      </c>
      <c r="R34" s="34"/>
      <c r="S34" s="42"/>
      <c r="T34" s="34">
        <f t="shared" si="16"/>
        <v>2.2999999999999998</v>
      </c>
      <c r="U34" s="33">
        <f t="shared" si="17"/>
        <v>0</v>
      </c>
      <c r="V34" s="34">
        <f t="shared" si="18"/>
        <v>2.2999999999999998</v>
      </c>
    </row>
    <row r="35" spans="1:22" ht="13.5" customHeight="1" x14ac:dyDescent="0.25">
      <c r="A35" s="15">
        <f>RANK(D35,D25:D39)</f>
        <v>11</v>
      </c>
      <c r="B35" s="16">
        <f>'TOTAL OVERALL'!B35</f>
        <v>0</v>
      </c>
      <c r="C35" s="23"/>
      <c r="D35" s="18">
        <f t="shared" si="19"/>
        <v>0</v>
      </c>
      <c r="E35" s="19" t="str">
        <f t="shared" si="10"/>
        <v xml:space="preserve"> </v>
      </c>
      <c r="F35" s="39">
        <f t="shared" si="11"/>
        <v>0</v>
      </c>
      <c r="G35" s="21"/>
      <c r="H35" s="40">
        <f t="shared" si="12"/>
        <v>0</v>
      </c>
      <c r="I35" s="40"/>
      <c r="J35" s="41"/>
      <c r="K35" s="42"/>
      <c r="L35" s="34">
        <f t="shared" si="13"/>
        <v>0</v>
      </c>
      <c r="N35" s="41"/>
      <c r="O35" s="42"/>
      <c r="P35" s="34">
        <f t="shared" si="14"/>
        <v>0</v>
      </c>
      <c r="Q35" s="34">
        <f t="shared" si="15"/>
        <v>0</v>
      </c>
      <c r="R35" s="34"/>
      <c r="S35" s="42"/>
      <c r="T35" s="34">
        <f t="shared" si="16"/>
        <v>0</v>
      </c>
      <c r="U35" s="33">
        <f t="shared" si="17"/>
        <v>0</v>
      </c>
      <c r="V35" s="34">
        <f t="shared" si="18"/>
        <v>0</v>
      </c>
    </row>
    <row r="36" spans="1:22" ht="13.5" customHeight="1" x14ac:dyDescent="0.25">
      <c r="A36" s="15">
        <f>RANK(D36,D25:D39)</f>
        <v>11</v>
      </c>
      <c r="B36" s="16">
        <f>'TOTAL OVERALL'!B36</f>
        <v>0</v>
      </c>
      <c r="C36" s="23"/>
      <c r="D36" s="18">
        <f t="shared" si="19"/>
        <v>0</v>
      </c>
      <c r="E36" s="19" t="str">
        <f t="shared" si="10"/>
        <v xml:space="preserve"> </v>
      </c>
      <c r="F36" s="39">
        <f t="shared" si="11"/>
        <v>0</v>
      </c>
      <c r="G36" s="21"/>
      <c r="H36" s="40">
        <f t="shared" si="12"/>
        <v>0</v>
      </c>
      <c r="I36" s="40"/>
      <c r="J36" s="41"/>
      <c r="K36" s="42"/>
      <c r="L36" s="34">
        <f t="shared" si="13"/>
        <v>0</v>
      </c>
      <c r="N36" s="41"/>
      <c r="O36" s="42"/>
      <c r="P36" s="34">
        <f t="shared" si="14"/>
        <v>0</v>
      </c>
      <c r="Q36" s="34">
        <f t="shared" si="15"/>
        <v>0</v>
      </c>
      <c r="R36" s="34"/>
      <c r="S36" s="42"/>
      <c r="T36" s="34">
        <f t="shared" si="16"/>
        <v>0</v>
      </c>
      <c r="U36" s="33">
        <f t="shared" si="17"/>
        <v>0</v>
      </c>
      <c r="V36" s="34">
        <f t="shared" si="18"/>
        <v>0</v>
      </c>
    </row>
    <row r="37" spans="1:22" ht="13.5" customHeight="1" x14ac:dyDescent="0.25">
      <c r="A37" s="15">
        <f>RANK(D37,D25:D39)</f>
        <v>11</v>
      </c>
      <c r="B37" s="16">
        <f>'TOTAL OVERALL'!B37</f>
        <v>0</v>
      </c>
      <c r="C37" s="23"/>
      <c r="D37" s="18">
        <f t="shared" si="19"/>
        <v>0</v>
      </c>
      <c r="E37" s="19" t="str">
        <f t="shared" si="10"/>
        <v xml:space="preserve"> </v>
      </c>
      <c r="F37" s="39">
        <f t="shared" si="11"/>
        <v>0</v>
      </c>
      <c r="G37" s="21"/>
      <c r="H37" s="40">
        <f t="shared" si="12"/>
        <v>0</v>
      </c>
      <c r="I37" s="40"/>
      <c r="J37" s="41"/>
      <c r="K37" s="42"/>
      <c r="L37" s="34">
        <f t="shared" si="13"/>
        <v>0</v>
      </c>
      <c r="N37" s="41"/>
      <c r="O37" s="42"/>
      <c r="P37" s="34">
        <f t="shared" si="14"/>
        <v>0</v>
      </c>
      <c r="Q37" s="34">
        <f t="shared" si="15"/>
        <v>0</v>
      </c>
      <c r="R37" s="34"/>
      <c r="S37" s="42"/>
      <c r="T37" s="34">
        <f t="shared" si="16"/>
        <v>0</v>
      </c>
      <c r="U37" s="33">
        <f t="shared" si="17"/>
        <v>0</v>
      </c>
      <c r="V37" s="34">
        <f t="shared" si="18"/>
        <v>0</v>
      </c>
    </row>
    <row r="38" spans="1:22" ht="13.5" customHeight="1" x14ac:dyDescent="0.25">
      <c r="A38" s="15">
        <f>RANK(D38,D25:D39)</f>
        <v>11</v>
      </c>
      <c r="B38" s="16">
        <f>'TOTAL OVERALL'!B38</f>
        <v>0</v>
      </c>
      <c r="C38" s="23"/>
      <c r="D38" s="18">
        <f t="shared" si="19"/>
        <v>0</v>
      </c>
      <c r="E38" s="19" t="str">
        <f t="shared" si="10"/>
        <v xml:space="preserve"> </v>
      </c>
      <c r="F38" s="39">
        <f t="shared" si="11"/>
        <v>0</v>
      </c>
      <c r="G38" s="21"/>
      <c r="H38" s="40">
        <f t="shared" si="12"/>
        <v>0</v>
      </c>
      <c r="I38" s="40"/>
      <c r="J38" s="41"/>
      <c r="K38" s="42"/>
      <c r="L38" s="34">
        <f t="shared" si="13"/>
        <v>0</v>
      </c>
      <c r="N38" s="41"/>
      <c r="O38" s="42"/>
      <c r="P38" s="34">
        <f t="shared" si="14"/>
        <v>0</v>
      </c>
      <c r="Q38" s="34">
        <f t="shared" si="15"/>
        <v>0</v>
      </c>
      <c r="R38" s="34"/>
      <c r="S38" s="42"/>
      <c r="T38" s="34">
        <f t="shared" si="16"/>
        <v>0</v>
      </c>
      <c r="U38" s="33">
        <f t="shared" si="17"/>
        <v>0</v>
      </c>
      <c r="V38" s="34">
        <f t="shared" si="18"/>
        <v>0</v>
      </c>
    </row>
    <row r="39" spans="1:22" ht="14.25" customHeight="1" x14ac:dyDescent="0.25">
      <c r="A39" s="15">
        <f>RANK(D39,D25:D39)</f>
        <v>11</v>
      </c>
      <c r="B39" s="16">
        <f>'TOTAL OVERALL'!B39</f>
        <v>0</v>
      </c>
      <c r="C39" s="23"/>
      <c r="D39" s="18">
        <f t="shared" si="19"/>
        <v>0</v>
      </c>
      <c r="E39" s="19" t="str">
        <f t="shared" si="10"/>
        <v xml:space="preserve"> </v>
      </c>
      <c r="F39" s="39">
        <f t="shared" si="11"/>
        <v>0</v>
      </c>
      <c r="G39" s="21"/>
      <c r="H39" s="40">
        <f t="shared" si="12"/>
        <v>0</v>
      </c>
      <c r="I39" s="40"/>
      <c r="J39" s="41"/>
      <c r="K39" s="42"/>
      <c r="L39" s="34">
        <f t="shared" si="13"/>
        <v>0</v>
      </c>
      <c r="N39" s="41"/>
      <c r="O39" s="42"/>
      <c r="P39" s="34">
        <f t="shared" si="14"/>
        <v>0</v>
      </c>
      <c r="Q39" s="34">
        <f t="shared" si="15"/>
        <v>0</v>
      </c>
      <c r="R39" s="34"/>
      <c r="S39" s="42"/>
      <c r="T39" s="34">
        <f t="shared" si="16"/>
        <v>0</v>
      </c>
      <c r="U39" s="33">
        <f t="shared" si="17"/>
        <v>0</v>
      </c>
      <c r="V39" s="34">
        <f t="shared" si="18"/>
        <v>0</v>
      </c>
    </row>
    <row r="40" spans="1:22" ht="14.25" customHeight="1" x14ac:dyDescent="0.25">
      <c r="A40" s="15">
        <f>RANK(D40,D26:D40)</f>
        <v>10</v>
      </c>
      <c r="B40" s="16">
        <f>'TOTAL OVERALL'!B40</f>
        <v>0</v>
      </c>
      <c r="C40" s="23"/>
      <c r="D40" s="18">
        <f t="shared" si="19"/>
        <v>0</v>
      </c>
      <c r="E40" s="19" t="str">
        <f t="shared" si="10"/>
        <v xml:space="preserve"> </v>
      </c>
      <c r="F40" s="39">
        <f t="shared" si="11"/>
        <v>0</v>
      </c>
      <c r="G40" s="21"/>
      <c r="H40" s="40">
        <f t="shared" si="12"/>
        <v>0</v>
      </c>
      <c r="I40" s="40"/>
      <c r="J40" s="41"/>
      <c r="K40" s="42"/>
      <c r="L40" s="34">
        <f t="shared" si="13"/>
        <v>0</v>
      </c>
      <c r="N40" s="41"/>
      <c r="O40" s="42"/>
      <c r="P40" s="34">
        <f t="shared" si="14"/>
        <v>0</v>
      </c>
      <c r="Q40" s="34">
        <f t="shared" si="15"/>
        <v>0</v>
      </c>
      <c r="R40" s="34"/>
      <c r="S40" s="42"/>
      <c r="T40" s="34">
        <f t="shared" si="16"/>
        <v>0</v>
      </c>
      <c r="U40" s="33">
        <f t="shared" si="17"/>
        <v>0</v>
      </c>
      <c r="V40" s="34">
        <f t="shared" si="18"/>
        <v>0</v>
      </c>
    </row>
    <row r="41" spans="1:22" ht="13.8" thickBot="1" x14ac:dyDescent="0.3">
      <c r="B41" s="16"/>
      <c r="C41" s="4"/>
      <c r="D41" s="24"/>
      <c r="E41" s="43"/>
      <c r="F41" s="5"/>
      <c r="G41" s="5"/>
      <c r="H41" s="14"/>
      <c r="I41" s="14"/>
      <c r="J41" s="33"/>
      <c r="K41" s="34"/>
      <c r="L41" s="34"/>
      <c r="N41" s="33"/>
      <c r="O41" s="34"/>
      <c r="P41" s="34"/>
      <c r="Q41" s="34"/>
      <c r="R41" s="34"/>
      <c r="S41" s="36" t="s">
        <v>9</v>
      </c>
      <c r="T41" s="34"/>
      <c r="U41" s="33"/>
    </row>
    <row r="42" spans="1:22" ht="14.4" thickTop="1" thickBot="1" x14ac:dyDescent="0.3">
      <c r="B42" s="25" t="s">
        <v>6</v>
      </c>
      <c r="C42" s="26"/>
      <c r="D42" s="27" t="s">
        <v>1</v>
      </c>
      <c r="E42" s="7"/>
      <c r="F42" s="37"/>
      <c r="G42" s="9"/>
      <c r="H42" s="14">
        <f>LARGE(T44:T51,(COUNTIF(T44:T51,0)+1))</f>
        <v>60</v>
      </c>
      <c r="I42" s="14"/>
      <c r="J42" s="35" t="s">
        <v>21</v>
      </c>
      <c r="K42" s="34"/>
      <c r="L42" s="34" t="s">
        <v>1</v>
      </c>
      <c r="N42" s="35" t="s">
        <v>22</v>
      </c>
      <c r="O42" s="34"/>
      <c r="P42" s="34"/>
      <c r="Q42" s="34" t="s">
        <v>10</v>
      </c>
      <c r="R42" s="34"/>
      <c r="S42" s="36" t="s">
        <v>11</v>
      </c>
      <c r="T42" s="34" t="s">
        <v>12</v>
      </c>
      <c r="U42" s="33" t="s">
        <v>12</v>
      </c>
    </row>
    <row r="43" spans="1:22" ht="14.4" thickTop="1" thickBot="1" x14ac:dyDescent="0.3">
      <c r="A43" s="1" t="s">
        <v>2</v>
      </c>
      <c r="B43" s="10"/>
      <c r="C43" s="10"/>
      <c r="D43" s="44" t="s">
        <v>3</v>
      </c>
      <c r="E43" s="45" t="s">
        <v>13</v>
      </c>
      <c r="F43" s="38" t="s">
        <v>14</v>
      </c>
      <c r="G43" s="12"/>
      <c r="H43" s="5" t="s">
        <v>15</v>
      </c>
      <c r="I43" s="5"/>
      <c r="J43" s="33" t="s">
        <v>16</v>
      </c>
      <c r="K43" s="34" t="s">
        <v>17</v>
      </c>
      <c r="L43" s="34" t="s">
        <v>18</v>
      </c>
      <c r="N43" s="33" t="s">
        <v>16</v>
      </c>
      <c r="O43" s="34" t="s">
        <v>17</v>
      </c>
      <c r="P43" s="34" t="s">
        <v>18</v>
      </c>
      <c r="Q43" s="34" t="s">
        <v>18</v>
      </c>
      <c r="R43" s="34"/>
      <c r="S43" s="36" t="s">
        <v>19</v>
      </c>
      <c r="T43" s="34" t="s">
        <v>18</v>
      </c>
      <c r="U43" s="33" t="s">
        <v>20</v>
      </c>
      <c r="V43" s="1" t="s">
        <v>19</v>
      </c>
    </row>
    <row r="44" spans="1:22" ht="13.8" thickTop="1" x14ac:dyDescent="0.25">
      <c r="A44" s="15">
        <f>RANK(D44,D44:D51)</f>
        <v>1</v>
      </c>
      <c r="B44" s="16" t="s">
        <v>59</v>
      </c>
      <c r="C44" s="17"/>
      <c r="D44" s="18">
        <f>IF(H44=0,0,(H44/$H$42)*100)</f>
        <v>100</v>
      </c>
      <c r="E44" s="19">
        <f t="shared" ref="E44:E51" si="20">IF(U44=0," ",U44)</f>
        <v>1</v>
      </c>
      <c r="F44" s="39">
        <f t="shared" ref="F44:F51" si="21">V44</f>
        <v>0</v>
      </c>
      <c r="G44" s="21"/>
      <c r="H44" s="40">
        <f t="shared" ref="H44:H51" si="22">(T44)</f>
        <v>60</v>
      </c>
      <c r="I44" s="40"/>
      <c r="J44" s="41">
        <v>1</v>
      </c>
      <c r="K44" s="42"/>
      <c r="L44" s="34">
        <f t="shared" ref="L44:L51" si="23">SUM(J44*60,K44)</f>
        <v>60</v>
      </c>
      <c r="N44" s="41">
        <v>1</v>
      </c>
      <c r="O44" s="42"/>
      <c r="P44" s="34">
        <f t="shared" ref="P44:P51" si="24">SUM(N44*60,O44)</f>
        <v>60</v>
      </c>
      <c r="Q44" s="34">
        <f t="shared" ref="Q44:Q51" si="25">IF(P44=0,L44,SUM(L44,P44))</f>
        <v>120</v>
      </c>
      <c r="R44" s="34"/>
      <c r="S44" s="42"/>
      <c r="T44" s="34">
        <f t="shared" ref="T44:T51" si="26">IF(P44=0,SUM(Q44,S44),SUM(Q44/2,S44))</f>
        <v>60</v>
      </c>
      <c r="U44" s="33">
        <f t="shared" ref="U44:U51" si="27">QUOTIENT(T44,60)</f>
        <v>1</v>
      </c>
      <c r="V44" s="34">
        <f>SUM(T44-(U44*60))</f>
        <v>0</v>
      </c>
    </row>
    <row r="45" spans="1:22" x14ac:dyDescent="0.25">
      <c r="A45" s="15">
        <f>RANK(D45,D44:D51)</f>
        <v>6</v>
      </c>
      <c r="B45" s="16" t="s">
        <v>93</v>
      </c>
      <c r="C45" s="23"/>
      <c r="D45" s="18">
        <f t="shared" ref="D45:D51" si="28">IF(H45=0,0,(H45/$H$42)*100)</f>
        <v>3.3250000000000002</v>
      </c>
      <c r="E45" s="19" t="str">
        <f t="shared" si="20"/>
        <v xml:space="preserve"> </v>
      </c>
      <c r="F45" s="39">
        <f t="shared" si="21"/>
        <v>1.9950000000000001</v>
      </c>
      <c r="G45" s="21"/>
      <c r="H45" s="40">
        <f t="shared" si="22"/>
        <v>1.9950000000000001</v>
      </c>
      <c r="I45" s="40"/>
      <c r="J45" s="41"/>
      <c r="K45" s="42">
        <v>1.83</v>
      </c>
      <c r="L45" s="34">
        <f t="shared" si="23"/>
        <v>1.83</v>
      </c>
      <c r="N45" s="41"/>
      <c r="O45" s="42">
        <v>2.16</v>
      </c>
      <c r="P45" s="34">
        <f t="shared" si="24"/>
        <v>2.16</v>
      </c>
      <c r="Q45" s="34">
        <f t="shared" si="25"/>
        <v>3.99</v>
      </c>
      <c r="R45" s="34"/>
      <c r="S45" s="42"/>
      <c r="T45" s="34">
        <f t="shared" si="26"/>
        <v>1.9950000000000001</v>
      </c>
      <c r="U45" s="33">
        <f t="shared" si="27"/>
        <v>0</v>
      </c>
      <c r="V45" s="34">
        <f t="shared" ref="V45:V51" si="29">T45-(U45*60)</f>
        <v>1.9950000000000001</v>
      </c>
    </row>
    <row r="46" spans="1:22" x14ac:dyDescent="0.25">
      <c r="A46" s="15">
        <f>RANK(D46,D44:D51)</f>
        <v>2</v>
      </c>
      <c r="B46" s="16" t="s">
        <v>60</v>
      </c>
      <c r="C46" s="23"/>
      <c r="D46" s="18">
        <f t="shared" si="28"/>
        <v>22.141666666666669</v>
      </c>
      <c r="E46" s="19" t="str">
        <f t="shared" si="20"/>
        <v xml:space="preserve"> </v>
      </c>
      <c r="F46" s="39">
        <f t="shared" si="21"/>
        <v>13.285</v>
      </c>
      <c r="G46" s="21"/>
      <c r="H46" s="40">
        <f t="shared" si="22"/>
        <v>13.285</v>
      </c>
      <c r="I46" s="40"/>
      <c r="J46" s="41"/>
      <c r="K46" s="42">
        <v>13.04</v>
      </c>
      <c r="L46" s="34">
        <f t="shared" si="23"/>
        <v>13.04</v>
      </c>
      <c r="N46" s="41"/>
      <c r="O46" s="42">
        <v>13.53</v>
      </c>
      <c r="P46" s="34">
        <f t="shared" si="24"/>
        <v>13.53</v>
      </c>
      <c r="Q46" s="34">
        <f t="shared" si="25"/>
        <v>26.57</v>
      </c>
      <c r="R46" s="34"/>
      <c r="S46" s="42"/>
      <c r="T46" s="34">
        <f t="shared" si="26"/>
        <v>13.285</v>
      </c>
      <c r="U46" s="33">
        <f t="shared" si="27"/>
        <v>0</v>
      </c>
      <c r="V46" s="34">
        <f t="shared" si="29"/>
        <v>13.285</v>
      </c>
    </row>
    <row r="47" spans="1:22" x14ac:dyDescent="0.25">
      <c r="A47" s="15">
        <f>RANK(D47,D44:D51)</f>
        <v>5</v>
      </c>
      <c r="B47" s="16" t="s">
        <v>61</v>
      </c>
      <c r="C47" s="23"/>
      <c r="D47" s="18">
        <f t="shared" si="28"/>
        <v>3.9666666666666663</v>
      </c>
      <c r="E47" s="19" t="str">
        <f t="shared" si="20"/>
        <v xml:space="preserve"> </v>
      </c>
      <c r="F47" s="39">
        <f t="shared" si="21"/>
        <v>2.38</v>
      </c>
      <c r="G47" s="21"/>
      <c r="H47" s="40">
        <f t="shared" si="22"/>
        <v>2.38</v>
      </c>
      <c r="I47" s="40"/>
      <c r="J47" s="41"/>
      <c r="K47" s="42">
        <v>2.36</v>
      </c>
      <c r="L47" s="34">
        <f t="shared" si="23"/>
        <v>2.36</v>
      </c>
      <c r="N47" s="41"/>
      <c r="O47" s="42">
        <v>2.4</v>
      </c>
      <c r="P47" s="34">
        <f t="shared" si="24"/>
        <v>2.4</v>
      </c>
      <c r="Q47" s="34">
        <f t="shared" si="25"/>
        <v>4.76</v>
      </c>
      <c r="R47" s="34"/>
      <c r="S47" s="42"/>
      <c r="T47" s="34">
        <f t="shared" si="26"/>
        <v>2.38</v>
      </c>
      <c r="U47" s="33">
        <f t="shared" si="27"/>
        <v>0</v>
      </c>
      <c r="V47" s="34">
        <f t="shared" si="29"/>
        <v>2.38</v>
      </c>
    </row>
    <row r="48" spans="1:22" x14ac:dyDescent="0.25">
      <c r="A48" s="15">
        <f>RANK(D48,D44:D51)</f>
        <v>8</v>
      </c>
      <c r="B48" s="16" t="s">
        <v>94</v>
      </c>
      <c r="C48" s="23"/>
      <c r="D48" s="18">
        <f t="shared" si="28"/>
        <v>2.6</v>
      </c>
      <c r="E48" s="19" t="str">
        <f t="shared" si="20"/>
        <v xml:space="preserve"> </v>
      </c>
      <c r="F48" s="39">
        <f t="shared" si="21"/>
        <v>1.56</v>
      </c>
      <c r="G48" s="21"/>
      <c r="H48" s="40">
        <f t="shared" si="22"/>
        <v>1.56</v>
      </c>
      <c r="I48" s="40"/>
      <c r="J48" s="41"/>
      <c r="K48" s="42">
        <v>1.35</v>
      </c>
      <c r="L48" s="34">
        <f t="shared" si="23"/>
        <v>1.35</v>
      </c>
      <c r="N48" s="41"/>
      <c r="O48" s="42">
        <v>1.77</v>
      </c>
      <c r="P48" s="34">
        <f t="shared" si="24"/>
        <v>1.77</v>
      </c>
      <c r="Q48" s="34">
        <f t="shared" si="25"/>
        <v>3.12</v>
      </c>
      <c r="R48" s="34"/>
      <c r="S48" s="42"/>
      <c r="T48" s="34">
        <f t="shared" si="26"/>
        <v>1.56</v>
      </c>
      <c r="U48" s="33">
        <f t="shared" si="27"/>
        <v>0</v>
      </c>
      <c r="V48" s="34">
        <f t="shared" si="29"/>
        <v>1.56</v>
      </c>
    </row>
    <row r="49" spans="1:22" x14ac:dyDescent="0.25">
      <c r="A49" s="15">
        <f>RANK(D49,D44:D51)</f>
        <v>3</v>
      </c>
      <c r="B49" s="16" t="s">
        <v>95</v>
      </c>
      <c r="C49" s="23"/>
      <c r="D49" s="18">
        <f t="shared" si="28"/>
        <v>4.8500000000000005</v>
      </c>
      <c r="E49" s="19" t="str">
        <f t="shared" si="20"/>
        <v xml:space="preserve"> </v>
      </c>
      <c r="F49" s="39">
        <f t="shared" si="21"/>
        <v>2.91</v>
      </c>
      <c r="G49" s="21"/>
      <c r="H49" s="40">
        <f t="shared" si="22"/>
        <v>2.91</v>
      </c>
      <c r="I49" s="40"/>
      <c r="J49" s="41"/>
      <c r="K49" s="42">
        <v>3.2</v>
      </c>
      <c r="L49" s="34">
        <f t="shared" si="23"/>
        <v>3.2</v>
      </c>
      <c r="N49" s="41"/>
      <c r="O49" s="42">
        <v>2.62</v>
      </c>
      <c r="P49" s="34">
        <f t="shared" si="24"/>
        <v>2.62</v>
      </c>
      <c r="Q49" s="34">
        <f t="shared" si="25"/>
        <v>5.82</v>
      </c>
      <c r="R49" s="34"/>
      <c r="S49" s="42"/>
      <c r="T49" s="34">
        <f t="shared" si="26"/>
        <v>2.91</v>
      </c>
      <c r="U49" s="33">
        <f t="shared" si="27"/>
        <v>0</v>
      </c>
      <c r="V49" s="34">
        <f t="shared" si="29"/>
        <v>2.91</v>
      </c>
    </row>
    <row r="50" spans="1:22" x14ac:dyDescent="0.25">
      <c r="A50" s="15">
        <f>RANK(D50,D44:D51)</f>
        <v>7</v>
      </c>
      <c r="B50" s="16" t="s">
        <v>96</v>
      </c>
      <c r="C50" s="23"/>
      <c r="D50" s="18">
        <f t="shared" si="28"/>
        <v>2.9000000000000004</v>
      </c>
      <c r="E50" s="19" t="str">
        <f t="shared" si="20"/>
        <v xml:space="preserve"> </v>
      </c>
      <c r="F50" s="39">
        <f t="shared" si="21"/>
        <v>1.74</v>
      </c>
      <c r="G50" s="21"/>
      <c r="H50" s="40">
        <f t="shared" si="22"/>
        <v>1.74</v>
      </c>
      <c r="I50" s="40"/>
      <c r="J50" s="41"/>
      <c r="K50" s="42">
        <v>1.73</v>
      </c>
      <c r="L50" s="34">
        <f t="shared" si="23"/>
        <v>1.73</v>
      </c>
      <c r="N50" s="41"/>
      <c r="O50" s="42">
        <v>1.75</v>
      </c>
      <c r="P50" s="34">
        <f t="shared" si="24"/>
        <v>1.75</v>
      </c>
      <c r="Q50" s="34">
        <f t="shared" si="25"/>
        <v>3.48</v>
      </c>
      <c r="R50" s="34"/>
      <c r="S50" s="42"/>
      <c r="T50" s="34">
        <f t="shared" si="26"/>
        <v>1.74</v>
      </c>
      <c r="U50" s="33">
        <f t="shared" si="27"/>
        <v>0</v>
      </c>
      <c r="V50" s="34">
        <f t="shared" si="29"/>
        <v>1.74</v>
      </c>
    </row>
    <row r="51" spans="1:22" x14ac:dyDescent="0.25">
      <c r="A51" s="15">
        <f>RANK(D51,D44:D51)</f>
        <v>4</v>
      </c>
      <c r="B51" s="16" t="s">
        <v>92</v>
      </c>
      <c r="C51" s="23"/>
      <c r="D51" s="18">
        <f t="shared" si="28"/>
        <v>4.583333333333333</v>
      </c>
      <c r="E51" s="19" t="str">
        <f t="shared" si="20"/>
        <v xml:space="preserve"> </v>
      </c>
      <c r="F51" s="39">
        <f t="shared" si="21"/>
        <v>2.75</v>
      </c>
      <c r="G51" s="21"/>
      <c r="H51" s="40">
        <f t="shared" si="22"/>
        <v>2.75</v>
      </c>
      <c r="I51" s="40"/>
      <c r="J51" s="41"/>
      <c r="K51" s="42">
        <v>2.94</v>
      </c>
      <c r="L51" s="34">
        <f t="shared" si="23"/>
        <v>2.94</v>
      </c>
      <c r="N51" s="41"/>
      <c r="O51" s="42">
        <v>2.56</v>
      </c>
      <c r="P51" s="34">
        <f t="shared" si="24"/>
        <v>2.56</v>
      </c>
      <c r="Q51" s="34">
        <f t="shared" si="25"/>
        <v>5.5</v>
      </c>
      <c r="R51" s="34"/>
      <c r="S51" s="42"/>
      <c r="T51" s="34">
        <f t="shared" si="26"/>
        <v>2.75</v>
      </c>
      <c r="U51" s="33">
        <f t="shared" si="27"/>
        <v>0</v>
      </c>
      <c r="V51" s="34">
        <f t="shared" si="29"/>
        <v>2.75</v>
      </c>
    </row>
  </sheetData>
  <pageMargins left="0.74791666666666667" right="0.74791666666666667" top="0.98402777777777772" bottom="0.98402777777777772" header="0.51180555555555551" footer="0.51180555555555551"/>
  <pageSetup scale="72" firstPageNumber="0" orientation="landscape" horizontalDpi="300" verticalDpi="300" r:id="rId1"/>
  <headerFooter alignWithMargins="0"/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V51"/>
  <sheetViews>
    <sheetView workbookViewId="0">
      <selection activeCell="V38" sqref="V38"/>
    </sheetView>
  </sheetViews>
  <sheetFormatPr defaultColWidth="9" defaultRowHeight="13.2" x14ac:dyDescent="0.25"/>
  <cols>
    <col min="1" max="4" width="9" style="1"/>
    <col min="5" max="5" width="7.33203125" style="1" customWidth="1"/>
    <col min="6" max="6" width="8.6640625" style="1" customWidth="1"/>
    <col min="7" max="7" width="2.6640625" style="1" customWidth="1"/>
    <col min="8" max="8" width="9" style="1" customWidth="1"/>
    <col min="9" max="9" width="4.109375" style="1" customWidth="1"/>
    <col min="10" max="10" width="0.33203125" style="1" hidden="1" customWidth="1"/>
    <col min="11" max="11" width="7.109375" style="1" hidden="1" customWidth="1"/>
    <col min="12" max="12" width="9.6640625" style="1" hidden="1" customWidth="1"/>
    <col min="13" max="13" width="2.6640625" style="1" hidden="1" customWidth="1"/>
    <col min="14" max="14" width="5.6640625" style="1" hidden="1" customWidth="1"/>
    <col min="15" max="15" width="7.6640625" style="1" hidden="1" customWidth="1"/>
    <col min="16" max="17" width="0.109375" style="1" hidden="1" customWidth="1"/>
    <col min="18" max="18" width="2.6640625" style="1" hidden="1" customWidth="1"/>
    <col min="19" max="20" width="0.109375" style="1" hidden="1" customWidth="1"/>
    <col min="21" max="16384" width="9" style="1"/>
  </cols>
  <sheetData>
    <row r="1" spans="1:22" x14ac:dyDescent="0.25">
      <c r="B1" s="2" t="s">
        <v>97</v>
      </c>
      <c r="H1" s="3"/>
      <c r="L1" s="3"/>
      <c r="P1" s="3"/>
      <c r="Q1" s="3"/>
      <c r="T1" s="3"/>
    </row>
    <row r="2" spans="1:22" x14ac:dyDescent="0.25">
      <c r="J2" s="33"/>
      <c r="K2" s="34"/>
      <c r="L2" s="34"/>
      <c r="N2" s="33"/>
      <c r="O2" s="34"/>
      <c r="P2" s="34"/>
      <c r="Q2" s="34"/>
      <c r="R2" s="34"/>
      <c r="S2" s="34"/>
      <c r="T2" s="34"/>
      <c r="U2" s="33"/>
    </row>
    <row r="3" spans="1:22" ht="13.5" customHeight="1" thickBot="1" x14ac:dyDescent="0.3">
      <c r="B3" s="4"/>
      <c r="C3" s="4"/>
      <c r="D3" s="4"/>
      <c r="E3" s="5"/>
      <c r="F3" s="5"/>
      <c r="G3" s="5"/>
      <c r="H3" s="14"/>
      <c r="I3" s="14"/>
      <c r="J3" s="35"/>
      <c r="K3" s="34"/>
      <c r="L3" s="34"/>
      <c r="N3" s="35"/>
      <c r="O3" s="34"/>
      <c r="P3" s="34"/>
      <c r="Q3" s="34"/>
      <c r="R3" s="34"/>
      <c r="S3" s="36"/>
      <c r="T3" s="34"/>
      <c r="U3" s="33"/>
    </row>
    <row r="4" spans="1:22" ht="14.25" customHeight="1" thickTop="1" thickBot="1" x14ac:dyDescent="0.3">
      <c r="B4" s="6" t="s">
        <v>0</v>
      </c>
      <c r="C4" s="6"/>
      <c r="D4" s="32"/>
      <c r="E4" s="7"/>
      <c r="F4" s="37"/>
      <c r="G4" s="9"/>
      <c r="H4" s="14"/>
      <c r="I4" s="14"/>
      <c r="J4" s="35"/>
      <c r="K4" s="34"/>
      <c r="L4" s="34"/>
      <c r="N4" s="35"/>
      <c r="O4" s="34"/>
      <c r="P4" s="34"/>
      <c r="Q4" s="34"/>
      <c r="R4" s="34"/>
      <c r="S4" s="36"/>
      <c r="T4" s="34"/>
      <c r="U4" s="35"/>
    </row>
    <row r="5" spans="1:22" ht="14.4" thickTop="1" thickBot="1" x14ac:dyDescent="0.3">
      <c r="A5" s="1" t="s">
        <v>2</v>
      </c>
      <c r="B5" s="10"/>
      <c r="C5" s="10"/>
      <c r="D5" s="10" t="s">
        <v>3</v>
      </c>
      <c r="E5" s="10" t="s">
        <v>1</v>
      </c>
      <c r="F5" s="11" t="s">
        <v>4</v>
      </c>
      <c r="G5" s="12"/>
      <c r="H5" s="13" t="s">
        <v>4</v>
      </c>
      <c r="I5" s="5">
        <f>MAX(H6:H21)</f>
        <v>9</v>
      </c>
      <c r="J5" s="33"/>
      <c r="K5" s="34"/>
      <c r="L5" s="34"/>
      <c r="N5" s="33"/>
      <c r="O5" s="34"/>
      <c r="P5" s="34"/>
      <c r="Q5" s="34"/>
      <c r="R5" s="34"/>
      <c r="S5" s="36"/>
      <c r="T5" s="34"/>
      <c r="U5" s="33"/>
      <c r="V5" s="12"/>
    </row>
    <row r="6" spans="1:22" ht="13.8" thickTop="1" x14ac:dyDescent="0.25">
      <c r="A6" s="15">
        <f>RANK(D6,D6:D21)</f>
        <v>2</v>
      </c>
      <c r="B6" s="16" t="str">
        <f ca="1">'TOTAL OVERALL'!B6</f>
        <v>Alfred 1</v>
      </c>
      <c r="C6" s="17"/>
      <c r="D6" s="18">
        <f>IF(F6=0,0,(F6/$I$5)*100)</f>
        <v>33.333333333333329</v>
      </c>
      <c r="E6" s="19"/>
      <c r="F6" s="20">
        <f t="shared" ref="F6:F22" si="0">H6</f>
        <v>3</v>
      </c>
      <c r="G6" s="21"/>
      <c r="H6" s="22">
        <v>3</v>
      </c>
      <c r="I6" s="40"/>
      <c r="J6" s="41"/>
      <c r="K6" s="42"/>
      <c r="L6" s="34"/>
      <c r="N6" s="41"/>
      <c r="O6" s="42"/>
      <c r="P6" s="34"/>
      <c r="Q6" s="34"/>
      <c r="R6" s="34"/>
      <c r="S6" s="42"/>
      <c r="T6" s="34"/>
      <c r="U6" s="33"/>
      <c r="V6" s="34"/>
    </row>
    <row r="7" spans="1:22" x14ac:dyDescent="0.25">
      <c r="A7" s="15">
        <f>RANK(D7,D6:D21)</f>
        <v>8</v>
      </c>
      <c r="B7" s="16" t="s">
        <v>73</v>
      </c>
      <c r="C7" s="17"/>
      <c r="D7" s="18">
        <f t="shared" ref="D7:D21" si="1">IF(F7=0,0,(F7/$I$5)*100)</f>
        <v>11.111111111111111</v>
      </c>
      <c r="E7" s="19"/>
      <c r="F7" s="20">
        <f t="shared" si="0"/>
        <v>1</v>
      </c>
      <c r="G7" s="21"/>
      <c r="H7" s="22">
        <v>1</v>
      </c>
      <c r="I7" s="40"/>
      <c r="J7" s="41"/>
      <c r="K7" s="42"/>
      <c r="L7" s="34"/>
      <c r="N7" s="41"/>
      <c r="O7" s="42"/>
      <c r="P7" s="34"/>
      <c r="Q7" s="34"/>
      <c r="R7" s="34"/>
      <c r="S7" s="42"/>
      <c r="T7" s="34"/>
      <c r="U7" s="33"/>
      <c r="V7" s="34"/>
    </row>
    <row r="8" spans="1:22" x14ac:dyDescent="0.25">
      <c r="A8" s="15">
        <f>RANK(D8,D6:D21)</f>
        <v>2</v>
      </c>
      <c r="B8" s="16" t="s">
        <v>74</v>
      </c>
      <c r="C8" s="23"/>
      <c r="D8" s="18">
        <f t="shared" si="1"/>
        <v>33.333333333333329</v>
      </c>
      <c r="E8" s="19"/>
      <c r="F8" s="20">
        <f t="shared" si="0"/>
        <v>3</v>
      </c>
      <c r="G8" s="21"/>
      <c r="H8" s="22">
        <v>3</v>
      </c>
      <c r="I8" s="40"/>
      <c r="J8" s="41"/>
      <c r="K8" s="42"/>
      <c r="L8" s="34"/>
      <c r="N8" s="41"/>
      <c r="O8" s="42"/>
      <c r="P8" s="34"/>
      <c r="Q8" s="34"/>
      <c r="R8" s="34"/>
      <c r="S8" s="42"/>
      <c r="T8" s="34"/>
      <c r="U8" s="33"/>
      <c r="V8" s="34"/>
    </row>
    <row r="9" spans="1:22" x14ac:dyDescent="0.25">
      <c r="A9" s="15">
        <f>RANK(D9,D6:D21)</f>
        <v>8</v>
      </c>
      <c r="B9" s="16" t="s">
        <v>75</v>
      </c>
      <c r="C9" s="23"/>
      <c r="D9" s="18">
        <f t="shared" si="1"/>
        <v>11.111111111111111</v>
      </c>
      <c r="E9" s="19"/>
      <c r="F9" s="20">
        <f t="shared" si="0"/>
        <v>1</v>
      </c>
      <c r="G9" s="21"/>
      <c r="H9" s="22">
        <v>1</v>
      </c>
      <c r="I9" s="40"/>
      <c r="J9" s="41"/>
      <c r="K9" s="42"/>
      <c r="L9" s="34"/>
      <c r="N9" s="41"/>
      <c r="O9" s="42"/>
      <c r="P9" s="34"/>
      <c r="Q9" s="34"/>
      <c r="R9" s="34"/>
      <c r="S9" s="42"/>
      <c r="T9" s="34"/>
      <c r="U9" s="33"/>
      <c r="V9" s="34"/>
    </row>
    <row r="10" spans="1:22" x14ac:dyDescent="0.25">
      <c r="A10" s="15">
        <f>RANK(D10,D6:D21)</f>
        <v>8</v>
      </c>
      <c r="B10" s="16" t="s">
        <v>76</v>
      </c>
      <c r="C10" s="23"/>
      <c r="D10" s="18">
        <f t="shared" si="1"/>
        <v>11.111111111111111</v>
      </c>
      <c r="E10" s="19"/>
      <c r="F10" s="20">
        <f t="shared" si="0"/>
        <v>1</v>
      </c>
      <c r="G10" s="21"/>
      <c r="H10" s="22">
        <v>1</v>
      </c>
      <c r="I10" s="40"/>
      <c r="J10" s="41"/>
      <c r="K10" s="42"/>
      <c r="L10" s="34"/>
      <c r="N10" s="41"/>
      <c r="O10" s="42"/>
      <c r="P10" s="34"/>
      <c r="Q10" s="34"/>
      <c r="R10" s="34"/>
      <c r="S10" s="42"/>
      <c r="T10" s="34"/>
      <c r="U10" s="33"/>
      <c r="V10" s="34"/>
    </row>
    <row r="11" spans="1:22" x14ac:dyDescent="0.25">
      <c r="A11" s="15">
        <f>RANK(D11,D6:D21)</f>
        <v>2</v>
      </c>
      <c r="B11" s="16" t="s">
        <v>77</v>
      </c>
      <c r="C11" s="17"/>
      <c r="D11" s="18">
        <f t="shared" si="1"/>
        <v>33.333333333333329</v>
      </c>
      <c r="E11" s="19"/>
      <c r="F11" s="20">
        <f t="shared" si="0"/>
        <v>3</v>
      </c>
      <c r="G11" s="21"/>
      <c r="H11" s="22">
        <v>3</v>
      </c>
      <c r="I11" s="40"/>
      <c r="J11" s="41"/>
      <c r="K11" s="42"/>
      <c r="L11" s="34"/>
      <c r="N11" s="41"/>
      <c r="O11" s="42"/>
      <c r="P11" s="34"/>
      <c r="Q11" s="34"/>
      <c r="R11" s="34"/>
      <c r="S11" s="42"/>
      <c r="T11" s="34"/>
      <c r="U11" s="33"/>
      <c r="V11" s="34"/>
    </row>
    <row r="12" spans="1:22" x14ac:dyDescent="0.25">
      <c r="A12" s="15">
        <f>RANK(D12,D6:D21)</f>
        <v>2</v>
      </c>
      <c r="B12" s="16" t="s">
        <v>78</v>
      </c>
      <c r="C12" s="23"/>
      <c r="D12" s="18">
        <f t="shared" si="1"/>
        <v>33.333333333333329</v>
      </c>
      <c r="E12" s="19"/>
      <c r="F12" s="20">
        <f t="shared" si="0"/>
        <v>3</v>
      </c>
      <c r="G12" s="21"/>
      <c r="H12" s="22">
        <v>3</v>
      </c>
      <c r="I12" s="40"/>
      <c r="J12" s="41"/>
      <c r="K12" s="42"/>
      <c r="L12" s="34"/>
      <c r="N12" s="41"/>
      <c r="O12" s="42"/>
      <c r="P12" s="34"/>
      <c r="Q12" s="34"/>
      <c r="R12" s="34"/>
      <c r="S12" s="42"/>
      <c r="T12" s="34"/>
      <c r="U12" s="33"/>
      <c r="V12" s="34"/>
    </row>
    <row r="13" spans="1:22" x14ac:dyDescent="0.25">
      <c r="A13" s="15">
        <f>RANK(D13,D6:D21)</f>
        <v>8</v>
      </c>
      <c r="B13" s="16" t="s">
        <v>79</v>
      </c>
      <c r="C13" s="17"/>
      <c r="D13" s="18">
        <f t="shared" si="1"/>
        <v>11.111111111111111</v>
      </c>
      <c r="E13" s="19"/>
      <c r="F13" s="20">
        <f t="shared" si="0"/>
        <v>1</v>
      </c>
      <c r="G13" s="21"/>
      <c r="H13" s="22">
        <v>1</v>
      </c>
      <c r="I13" s="40"/>
      <c r="J13" s="41"/>
      <c r="K13" s="42"/>
      <c r="L13" s="34"/>
      <c r="N13" s="41"/>
      <c r="O13" s="42"/>
      <c r="P13" s="34"/>
      <c r="Q13" s="34"/>
      <c r="R13" s="34"/>
      <c r="S13" s="42"/>
      <c r="T13" s="34"/>
      <c r="U13" s="33"/>
      <c r="V13" s="34"/>
    </row>
    <row r="14" spans="1:22" x14ac:dyDescent="0.25">
      <c r="A14" s="15">
        <f>RANK(D14,D6:D21)</f>
        <v>8</v>
      </c>
      <c r="B14" s="16" t="s">
        <v>80</v>
      </c>
      <c r="C14" s="17"/>
      <c r="D14" s="18">
        <f t="shared" si="1"/>
        <v>11.111111111111111</v>
      </c>
      <c r="E14" s="19"/>
      <c r="F14" s="20">
        <f t="shared" si="0"/>
        <v>1</v>
      </c>
      <c r="G14" s="21"/>
      <c r="H14" s="22">
        <v>1</v>
      </c>
      <c r="I14" s="40"/>
      <c r="J14" s="41"/>
      <c r="K14" s="42"/>
      <c r="L14" s="34"/>
      <c r="N14" s="41"/>
      <c r="O14" s="42"/>
      <c r="P14" s="34"/>
      <c r="Q14" s="34"/>
      <c r="R14" s="34"/>
      <c r="S14" s="42"/>
      <c r="T14" s="34"/>
      <c r="U14" s="33"/>
      <c r="V14" s="34"/>
    </row>
    <row r="15" spans="1:22" x14ac:dyDescent="0.25">
      <c r="A15" s="15">
        <f>RANK(D15,D6:D21)</f>
        <v>8</v>
      </c>
      <c r="B15" s="16" t="s">
        <v>81</v>
      </c>
      <c r="C15" s="17"/>
      <c r="D15" s="18">
        <f t="shared" si="1"/>
        <v>11.111111111111111</v>
      </c>
      <c r="E15" s="19"/>
      <c r="F15" s="20">
        <f t="shared" si="0"/>
        <v>1</v>
      </c>
      <c r="G15" s="21"/>
      <c r="H15" s="22">
        <v>1</v>
      </c>
      <c r="I15" s="40"/>
      <c r="J15" s="41"/>
      <c r="K15" s="42"/>
      <c r="L15" s="34"/>
      <c r="N15" s="41"/>
      <c r="O15" s="42"/>
      <c r="P15" s="34"/>
      <c r="Q15" s="34"/>
      <c r="R15" s="34"/>
      <c r="S15" s="42"/>
      <c r="T15" s="34"/>
      <c r="U15" s="33"/>
      <c r="V15" s="34"/>
    </row>
    <row r="16" spans="1:22" x14ac:dyDescent="0.25">
      <c r="A16" s="15">
        <f>RANK(D16,D6:D21)</f>
        <v>2</v>
      </c>
      <c r="B16" s="16" t="s">
        <v>82</v>
      </c>
      <c r="C16" s="17"/>
      <c r="D16" s="18">
        <f t="shared" si="1"/>
        <v>33.333333333333329</v>
      </c>
      <c r="E16" s="19"/>
      <c r="F16" s="20">
        <f t="shared" si="0"/>
        <v>3</v>
      </c>
      <c r="G16" s="21"/>
      <c r="H16" s="22">
        <v>3</v>
      </c>
      <c r="I16" s="40"/>
      <c r="J16" s="41"/>
      <c r="K16" s="42"/>
      <c r="L16" s="34"/>
      <c r="N16" s="41"/>
      <c r="O16" s="42"/>
      <c r="P16" s="34"/>
      <c r="Q16" s="34"/>
      <c r="R16" s="34"/>
      <c r="S16" s="42"/>
      <c r="T16" s="34"/>
      <c r="U16" s="33"/>
      <c r="V16" s="34"/>
    </row>
    <row r="17" spans="1:22" x14ac:dyDescent="0.25">
      <c r="A17" s="15">
        <f>RANK(D17,D6:D21)</f>
        <v>2</v>
      </c>
      <c r="B17" s="16" t="s">
        <v>83</v>
      </c>
      <c r="C17" s="17"/>
      <c r="D17" s="18">
        <f t="shared" si="1"/>
        <v>33.333333333333329</v>
      </c>
      <c r="E17" s="19"/>
      <c r="F17" s="20">
        <f t="shared" si="0"/>
        <v>3</v>
      </c>
      <c r="G17" s="21"/>
      <c r="H17" s="22">
        <v>3</v>
      </c>
      <c r="I17" s="40"/>
      <c r="J17" s="41"/>
      <c r="K17" s="42"/>
      <c r="L17" s="34"/>
      <c r="N17" s="41"/>
      <c r="O17" s="42"/>
      <c r="P17" s="34"/>
      <c r="Q17" s="34"/>
      <c r="R17" s="34"/>
      <c r="S17" s="42"/>
      <c r="T17" s="34"/>
      <c r="U17" s="33"/>
      <c r="V17" s="34"/>
    </row>
    <row r="18" spans="1:22" x14ac:dyDescent="0.25">
      <c r="A18" s="15">
        <f>RANK(D18,D6:D21)</f>
        <v>8</v>
      </c>
      <c r="B18" s="16" t="s">
        <v>84</v>
      </c>
      <c r="C18" s="17"/>
      <c r="D18" s="18">
        <f t="shared" si="1"/>
        <v>11.111111111111111</v>
      </c>
      <c r="E18" s="19"/>
      <c r="F18" s="20">
        <f t="shared" si="0"/>
        <v>1</v>
      </c>
      <c r="G18" s="21"/>
      <c r="H18" s="22">
        <v>1</v>
      </c>
      <c r="I18" s="40"/>
      <c r="J18" s="41"/>
      <c r="K18" s="42"/>
      <c r="L18" s="34"/>
      <c r="N18" s="41"/>
      <c r="O18" s="42"/>
      <c r="P18" s="34"/>
      <c r="Q18" s="34"/>
      <c r="R18" s="34"/>
      <c r="S18" s="42"/>
      <c r="T18" s="34"/>
      <c r="U18" s="33"/>
      <c r="V18" s="34"/>
    </row>
    <row r="19" spans="1:22" x14ac:dyDescent="0.25">
      <c r="A19" s="15">
        <v>11</v>
      </c>
      <c r="B19" s="16" t="s">
        <v>85</v>
      </c>
      <c r="C19" s="17"/>
      <c r="D19" s="18">
        <f t="shared" si="1"/>
        <v>11.111111111111111</v>
      </c>
      <c r="E19" s="19"/>
      <c r="F19" s="20">
        <f t="shared" si="0"/>
        <v>1</v>
      </c>
      <c r="G19" s="21"/>
      <c r="H19" s="22">
        <v>1</v>
      </c>
      <c r="I19" s="40"/>
      <c r="J19" s="41"/>
      <c r="K19" s="42"/>
      <c r="L19" s="34"/>
      <c r="N19" s="41"/>
      <c r="O19" s="42"/>
      <c r="P19" s="34"/>
      <c r="Q19" s="34"/>
      <c r="R19" s="34"/>
      <c r="S19" s="42"/>
      <c r="T19" s="34"/>
      <c r="U19" s="33"/>
      <c r="V19" s="34"/>
    </row>
    <row r="20" spans="1:22" x14ac:dyDescent="0.25">
      <c r="A20" s="15">
        <f>RANK(D20,D6:D21)</f>
        <v>1</v>
      </c>
      <c r="B20" s="16" t="s">
        <v>86</v>
      </c>
      <c r="C20" s="17"/>
      <c r="D20" s="18">
        <f t="shared" si="1"/>
        <v>100</v>
      </c>
      <c r="E20" s="19"/>
      <c r="F20" s="20">
        <f t="shared" si="0"/>
        <v>9</v>
      </c>
      <c r="G20" s="21"/>
      <c r="H20" s="22">
        <v>9</v>
      </c>
      <c r="I20" s="40"/>
      <c r="J20" s="41"/>
      <c r="K20" s="42"/>
      <c r="L20" s="34"/>
      <c r="N20" s="41"/>
      <c r="O20" s="42"/>
      <c r="P20" s="34"/>
      <c r="Q20" s="34"/>
      <c r="R20" s="34"/>
      <c r="S20" s="42"/>
      <c r="T20" s="34"/>
      <c r="U20" s="33"/>
      <c r="V20" s="34"/>
    </row>
    <row r="21" spans="1:22" x14ac:dyDescent="0.25">
      <c r="A21" s="15">
        <f>RANK(D21,D6:D21)</f>
        <v>8</v>
      </c>
      <c r="B21" s="16" t="s">
        <v>87</v>
      </c>
      <c r="C21" s="17"/>
      <c r="D21" s="18">
        <f t="shared" si="1"/>
        <v>11.111111111111111</v>
      </c>
      <c r="E21" s="19"/>
      <c r="F21" s="20">
        <f t="shared" si="0"/>
        <v>1</v>
      </c>
      <c r="G21" s="21"/>
      <c r="H21" s="22">
        <v>1</v>
      </c>
      <c r="I21" s="40"/>
      <c r="J21" s="41"/>
      <c r="K21" s="42"/>
      <c r="L21" s="34"/>
      <c r="N21" s="41"/>
      <c r="O21" s="42"/>
      <c r="P21" s="34"/>
      <c r="Q21" s="34"/>
      <c r="R21" s="34"/>
      <c r="S21" s="42"/>
      <c r="T21" s="34"/>
      <c r="U21" s="33"/>
      <c r="V21" s="34"/>
    </row>
    <row r="22" spans="1:22" ht="14.25" customHeight="1" thickBot="1" x14ac:dyDescent="0.3">
      <c r="A22" s="15"/>
      <c r="B22" s="4" t="s">
        <v>108</v>
      </c>
      <c r="C22" s="4"/>
      <c r="D22" s="18"/>
      <c r="E22" s="5"/>
      <c r="F22" s="20">
        <f t="shared" si="0"/>
        <v>3</v>
      </c>
      <c r="G22" s="5"/>
      <c r="H22" s="22">
        <v>3</v>
      </c>
      <c r="I22" s="14"/>
      <c r="J22" s="33"/>
      <c r="K22" s="34"/>
      <c r="L22" s="34"/>
      <c r="N22" s="33"/>
      <c r="O22" s="34"/>
      <c r="P22" s="34"/>
      <c r="Q22" s="34"/>
      <c r="R22" s="34"/>
      <c r="S22" s="36"/>
      <c r="T22" s="34"/>
      <c r="U22" s="33"/>
    </row>
    <row r="23" spans="1:22" ht="14.4" thickTop="1" thickBot="1" x14ac:dyDescent="0.3">
      <c r="B23" s="25" t="s">
        <v>5</v>
      </c>
      <c r="C23" s="26"/>
      <c r="D23" s="27"/>
      <c r="E23" s="28"/>
      <c r="F23" s="8"/>
      <c r="G23" s="9"/>
      <c r="I23" s="14"/>
      <c r="J23" s="35"/>
      <c r="K23" s="34"/>
      <c r="L23" s="34"/>
      <c r="N23" s="35"/>
      <c r="O23" s="34"/>
      <c r="P23" s="34"/>
      <c r="Q23" s="34"/>
      <c r="R23" s="34"/>
      <c r="S23" s="36"/>
      <c r="T23" s="34"/>
      <c r="U23" s="33"/>
    </row>
    <row r="24" spans="1:22" ht="14.4" thickTop="1" thickBot="1" x14ac:dyDescent="0.3">
      <c r="A24" s="1" t="s">
        <v>2</v>
      </c>
      <c r="B24" s="10"/>
      <c r="C24" s="10"/>
      <c r="D24" s="10" t="s">
        <v>3</v>
      </c>
      <c r="E24" s="10" t="s">
        <v>1</v>
      </c>
      <c r="F24" s="11" t="s">
        <v>4</v>
      </c>
      <c r="G24" s="12"/>
      <c r="H24" s="13" t="s">
        <v>4</v>
      </c>
      <c r="I24" s="5">
        <f>MAX(H25:H34)</f>
        <v>3</v>
      </c>
      <c r="J24" s="33"/>
      <c r="K24" s="34"/>
      <c r="L24" s="34"/>
      <c r="N24" s="33"/>
      <c r="O24" s="34"/>
      <c r="P24" s="34"/>
      <c r="Q24" s="34"/>
      <c r="R24" s="34"/>
      <c r="S24" s="36"/>
      <c r="T24" s="34"/>
      <c r="U24" s="33"/>
    </row>
    <row r="25" spans="1:22" ht="13.8" thickTop="1" x14ac:dyDescent="0.25">
      <c r="A25" s="15">
        <f>RANK(D25,D25:D40)</f>
        <v>4</v>
      </c>
      <c r="B25" s="16" t="s">
        <v>65</v>
      </c>
      <c r="C25" s="17"/>
      <c r="D25" s="18">
        <f t="shared" ref="D25:D40" si="2">IF(F25=0,0,(F25/$I$24)*100)</f>
        <v>33.333333333333329</v>
      </c>
      <c r="E25" s="19"/>
      <c r="F25" s="20">
        <f t="shared" ref="F25:F40" si="3">H25</f>
        <v>1</v>
      </c>
      <c r="G25" s="21"/>
      <c r="H25" s="22">
        <v>1</v>
      </c>
      <c r="I25" s="40"/>
      <c r="J25" s="41"/>
      <c r="K25" s="42"/>
      <c r="L25" s="34"/>
      <c r="N25" s="41"/>
      <c r="O25" s="42"/>
      <c r="P25" s="34"/>
      <c r="Q25" s="34"/>
      <c r="R25" s="34"/>
      <c r="S25" s="42"/>
      <c r="T25" s="34"/>
      <c r="U25" s="33"/>
      <c r="V25" s="34"/>
    </row>
    <row r="26" spans="1:22" x14ac:dyDescent="0.25">
      <c r="A26" s="15">
        <f>RANK(D26,D25:D40)</f>
        <v>4</v>
      </c>
      <c r="B26" s="16" t="s">
        <v>66</v>
      </c>
      <c r="C26" s="23"/>
      <c r="D26" s="18">
        <f t="shared" si="2"/>
        <v>33.333333333333329</v>
      </c>
      <c r="E26" s="19"/>
      <c r="F26" s="20">
        <f t="shared" si="3"/>
        <v>1</v>
      </c>
      <c r="G26" s="21"/>
      <c r="H26" s="22">
        <v>1</v>
      </c>
      <c r="I26" s="40"/>
      <c r="J26" s="41"/>
      <c r="K26" s="42"/>
      <c r="L26" s="34"/>
      <c r="N26" s="41"/>
      <c r="O26" s="42"/>
      <c r="P26" s="34"/>
      <c r="Q26" s="34"/>
      <c r="R26" s="34"/>
      <c r="S26" s="42"/>
      <c r="T26" s="34"/>
      <c r="U26" s="33"/>
      <c r="V26" s="34"/>
    </row>
    <row r="27" spans="1:22" x14ac:dyDescent="0.25">
      <c r="A27" s="15">
        <f>RANK(D27,D25:D40)</f>
        <v>1</v>
      </c>
      <c r="B27" s="16" t="s">
        <v>60</v>
      </c>
      <c r="C27" s="23"/>
      <c r="D27" s="18">
        <f t="shared" si="2"/>
        <v>100</v>
      </c>
      <c r="E27" s="19"/>
      <c r="F27" s="20">
        <f t="shared" si="3"/>
        <v>3</v>
      </c>
      <c r="G27" s="21"/>
      <c r="H27" s="22">
        <v>3</v>
      </c>
      <c r="I27" s="40"/>
      <c r="J27" s="41"/>
      <c r="K27" s="42"/>
      <c r="L27" s="34"/>
      <c r="N27" s="41"/>
      <c r="O27" s="42"/>
      <c r="P27" s="34"/>
      <c r="Q27" s="34"/>
      <c r="R27" s="34"/>
      <c r="S27" s="42"/>
      <c r="T27" s="34"/>
      <c r="U27" s="33"/>
      <c r="V27" s="34"/>
    </row>
    <row r="28" spans="1:22" x14ac:dyDescent="0.25">
      <c r="A28" s="15">
        <f>RANK(D28,D25:D40)</f>
        <v>1</v>
      </c>
      <c r="B28" s="16" t="s">
        <v>88</v>
      </c>
      <c r="C28" s="23"/>
      <c r="D28" s="18">
        <f t="shared" si="2"/>
        <v>100</v>
      </c>
      <c r="E28" s="19"/>
      <c r="F28" s="20">
        <f t="shared" si="3"/>
        <v>3</v>
      </c>
      <c r="G28" s="21"/>
      <c r="H28" s="22">
        <v>3</v>
      </c>
      <c r="I28" s="40"/>
      <c r="J28" s="41"/>
      <c r="K28" s="42"/>
      <c r="L28" s="34"/>
      <c r="N28" s="41"/>
      <c r="O28" s="42"/>
      <c r="P28" s="34"/>
      <c r="Q28" s="34"/>
      <c r="R28" s="34"/>
      <c r="S28" s="42"/>
      <c r="T28" s="34"/>
      <c r="U28" s="33"/>
      <c r="V28" s="34"/>
    </row>
    <row r="29" spans="1:22" x14ac:dyDescent="0.25">
      <c r="A29" s="15">
        <f>RANK(D29,D25:D40)</f>
        <v>4</v>
      </c>
      <c r="B29" s="16" t="s">
        <v>89</v>
      </c>
      <c r="C29" s="23"/>
      <c r="D29" s="18">
        <f t="shared" si="2"/>
        <v>33.333333333333329</v>
      </c>
      <c r="E29" s="19"/>
      <c r="F29" s="20">
        <f t="shared" si="3"/>
        <v>1</v>
      </c>
      <c r="G29" s="21"/>
      <c r="H29" s="22">
        <v>1</v>
      </c>
      <c r="I29" s="40"/>
      <c r="J29" s="41"/>
      <c r="K29" s="42"/>
      <c r="L29" s="34"/>
      <c r="N29" s="41"/>
      <c r="O29" s="42"/>
      <c r="P29" s="34"/>
      <c r="Q29" s="34"/>
      <c r="R29" s="34"/>
      <c r="S29" s="42"/>
      <c r="T29" s="34"/>
      <c r="U29" s="33"/>
      <c r="V29" s="34"/>
    </row>
    <row r="30" spans="1:22" x14ac:dyDescent="0.25">
      <c r="A30" s="15">
        <f>RANK(D30,D25:D40)</f>
        <v>4</v>
      </c>
      <c r="B30" s="16" t="s">
        <v>90</v>
      </c>
      <c r="C30" s="23"/>
      <c r="D30" s="18">
        <f t="shared" si="2"/>
        <v>33.333333333333329</v>
      </c>
      <c r="E30" s="19"/>
      <c r="F30" s="20">
        <f t="shared" si="3"/>
        <v>1</v>
      </c>
      <c r="G30" s="21"/>
      <c r="H30" s="22">
        <v>1</v>
      </c>
      <c r="I30" s="40"/>
      <c r="J30" s="41"/>
      <c r="K30" s="42"/>
      <c r="L30" s="34"/>
      <c r="N30" s="41"/>
      <c r="O30" s="42"/>
      <c r="P30" s="34"/>
      <c r="Q30" s="34"/>
      <c r="R30" s="34"/>
      <c r="S30" s="42"/>
      <c r="T30" s="34"/>
      <c r="U30" s="33"/>
      <c r="V30" s="34"/>
    </row>
    <row r="31" spans="1:22" x14ac:dyDescent="0.25">
      <c r="A31" s="15">
        <f>RANK(D31,D25:D40)</f>
        <v>4</v>
      </c>
      <c r="B31" s="16" t="s">
        <v>91</v>
      </c>
      <c r="C31" s="23"/>
      <c r="D31" s="18">
        <f t="shared" si="2"/>
        <v>33.333333333333329</v>
      </c>
      <c r="E31" s="19"/>
      <c r="F31" s="20">
        <f t="shared" si="3"/>
        <v>1</v>
      </c>
      <c r="G31" s="21"/>
      <c r="H31" s="22">
        <v>1</v>
      </c>
      <c r="I31" s="40"/>
      <c r="J31" s="41"/>
      <c r="K31" s="42"/>
      <c r="L31" s="34"/>
      <c r="N31" s="41"/>
      <c r="O31" s="42"/>
      <c r="P31" s="34"/>
      <c r="Q31" s="34"/>
      <c r="R31" s="34"/>
      <c r="S31" s="42"/>
      <c r="T31" s="34"/>
      <c r="U31" s="33"/>
      <c r="V31" s="34"/>
    </row>
    <row r="32" spans="1:22" ht="13.5" customHeight="1" x14ac:dyDescent="0.25">
      <c r="A32" s="15">
        <f>RANK(D32,D25:D40)</f>
        <v>4</v>
      </c>
      <c r="B32" s="16" t="s">
        <v>67</v>
      </c>
      <c r="C32" s="23"/>
      <c r="D32" s="18">
        <f t="shared" si="2"/>
        <v>33.333333333333329</v>
      </c>
      <c r="E32" s="19"/>
      <c r="F32" s="20">
        <f t="shared" si="3"/>
        <v>1</v>
      </c>
      <c r="G32" s="21"/>
      <c r="H32" s="22">
        <v>1</v>
      </c>
      <c r="I32" s="40"/>
      <c r="J32" s="41"/>
      <c r="K32" s="42"/>
      <c r="L32" s="34"/>
      <c r="N32" s="41"/>
      <c r="O32" s="42"/>
      <c r="P32" s="34"/>
      <c r="Q32" s="34"/>
      <c r="R32" s="34"/>
      <c r="S32" s="42"/>
      <c r="T32" s="34"/>
      <c r="U32" s="33"/>
      <c r="V32" s="34"/>
    </row>
    <row r="33" spans="1:22" ht="13.5" customHeight="1" x14ac:dyDescent="0.25">
      <c r="A33" s="15">
        <f>RANK(D33,D25:D40)</f>
        <v>4</v>
      </c>
      <c r="B33" s="16" t="s">
        <v>68</v>
      </c>
      <c r="C33" s="23"/>
      <c r="D33" s="18">
        <f t="shared" si="2"/>
        <v>33.333333333333329</v>
      </c>
      <c r="E33" s="19"/>
      <c r="F33" s="20">
        <f t="shared" si="3"/>
        <v>1</v>
      </c>
      <c r="G33" s="21"/>
      <c r="H33" s="22">
        <v>1</v>
      </c>
      <c r="I33" s="40"/>
      <c r="J33" s="41"/>
      <c r="K33" s="42"/>
      <c r="L33" s="34"/>
      <c r="N33" s="41"/>
      <c r="O33" s="42"/>
      <c r="P33" s="34"/>
      <c r="Q33" s="34"/>
      <c r="R33" s="34"/>
      <c r="S33" s="42"/>
      <c r="T33" s="34"/>
      <c r="U33" s="33"/>
      <c r="V33" s="34"/>
    </row>
    <row r="34" spans="1:22" ht="13.5" customHeight="1" x14ac:dyDescent="0.25">
      <c r="A34" s="15">
        <f>RANK(D34,D25:D40)</f>
        <v>1</v>
      </c>
      <c r="B34" s="16" t="s">
        <v>92</v>
      </c>
      <c r="C34" s="23"/>
      <c r="D34" s="18">
        <f t="shared" si="2"/>
        <v>100</v>
      </c>
      <c r="E34" s="19"/>
      <c r="F34" s="20">
        <f t="shared" si="3"/>
        <v>3</v>
      </c>
      <c r="G34" s="21"/>
      <c r="H34" s="22">
        <v>3</v>
      </c>
      <c r="I34" s="40"/>
      <c r="J34" s="41"/>
      <c r="K34" s="42"/>
      <c r="L34" s="34"/>
      <c r="N34" s="41"/>
      <c r="O34" s="42"/>
      <c r="P34" s="34"/>
      <c r="Q34" s="34"/>
      <c r="R34" s="34"/>
      <c r="S34" s="42"/>
      <c r="T34" s="34"/>
      <c r="U34" s="33"/>
      <c r="V34" s="34"/>
    </row>
    <row r="35" spans="1:22" ht="13.5" customHeight="1" x14ac:dyDescent="0.25">
      <c r="A35" s="15">
        <f>RANK(D35,D25:D40)</f>
        <v>11</v>
      </c>
      <c r="B35" s="16">
        <f>'TOTAL OVERALL'!B35</f>
        <v>0</v>
      </c>
      <c r="C35" s="23"/>
      <c r="D35" s="18">
        <f t="shared" si="2"/>
        <v>0</v>
      </c>
      <c r="E35" s="19"/>
      <c r="F35" s="20">
        <f t="shared" si="3"/>
        <v>0</v>
      </c>
      <c r="G35" s="21"/>
      <c r="H35" s="22"/>
      <c r="I35" s="40"/>
      <c r="J35" s="41"/>
      <c r="K35" s="42"/>
      <c r="L35" s="34"/>
      <c r="N35" s="41"/>
      <c r="O35" s="42"/>
      <c r="P35" s="34"/>
      <c r="Q35" s="34"/>
      <c r="R35" s="34"/>
      <c r="S35" s="42"/>
      <c r="T35" s="34"/>
      <c r="U35" s="33"/>
      <c r="V35" s="34"/>
    </row>
    <row r="36" spans="1:22" ht="13.5" customHeight="1" x14ac:dyDescent="0.25">
      <c r="A36" s="15">
        <f>RANK(D36,D25:D40)</f>
        <v>11</v>
      </c>
      <c r="B36" s="16">
        <f>'TOTAL OVERALL'!B36</f>
        <v>0</v>
      </c>
      <c r="C36" s="23"/>
      <c r="D36" s="18">
        <f t="shared" si="2"/>
        <v>0</v>
      </c>
      <c r="E36" s="19"/>
      <c r="F36" s="20">
        <f t="shared" si="3"/>
        <v>0</v>
      </c>
      <c r="G36" s="21"/>
      <c r="H36" s="22"/>
      <c r="I36" s="40"/>
      <c r="J36" s="41"/>
      <c r="K36" s="42"/>
      <c r="L36" s="34"/>
      <c r="N36" s="41"/>
      <c r="O36" s="42"/>
      <c r="P36" s="34"/>
      <c r="Q36" s="34"/>
      <c r="R36" s="34"/>
      <c r="S36" s="42"/>
      <c r="T36" s="34"/>
      <c r="U36" s="33"/>
      <c r="V36" s="34"/>
    </row>
    <row r="37" spans="1:22" ht="13.5" customHeight="1" x14ac:dyDescent="0.25">
      <c r="A37" s="15">
        <f>RANK(D37,D25:D40)</f>
        <v>11</v>
      </c>
      <c r="B37" s="16">
        <f>'TOTAL OVERALL'!B37</f>
        <v>0</v>
      </c>
      <c r="C37" s="23"/>
      <c r="D37" s="18">
        <f t="shared" si="2"/>
        <v>0</v>
      </c>
      <c r="E37" s="19"/>
      <c r="F37" s="20">
        <f t="shared" si="3"/>
        <v>0</v>
      </c>
      <c r="G37" s="21"/>
      <c r="H37" s="22"/>
      <c r="I37" s="40"/>
      <c r="J37" s="41"/>
      <c r="K37" s="42"/>
      <c r="L37" s="34"/>
      <c r="N37" s="41"/>
      <c r="O37" s="42"/>
      <c r="P37" s="34"/>
      <c r="Q37" s="34"/>
      <c r="R37" s="34"/>
      <c r="S37" s="42"/>
      <c r="T37" s="34"/>
      <c r="U37" s="33"/>
      <c r="V37" s="34"/>
    </row>
    <row r="38" spans="1:22" ht="14.25" customHeight="1" x14ac:dyDescent="0.25">
      <c r="A38" s="15">
        <f>RANK(D38,D25:D40)</f>
        <v>11</v>
      </c>
      <c r="B38" s="16">
        <f>'TOTAL OVERALL'!B38</f>
        <v>0</v>
      </c>
      <c r="C38" s="23"/>
      <c r="D38" s="18">
        <f t="shared" si="2"/>
        <v>0</v>
      </c>
      <c r="E38" s="19"/>
      <c r="F38" s="20">
        <f t="shared" si="3"/>
        <v>0</v>
      </c>
      <c r="G38" s="21"/>
      <c r="H38" s="22"/>
      <c r="I38" s="40"/>
      <c r="J38" s="41"/>
      <c r="K38" s="42"/>
      <c r="L38" s="34"/>
      <c r="N38" s="41"/>
      <c r="O38" s="42"/>
      <c r="P38" s="34"/>
      <c r="Q38" s="34"/>
      <c r="R38" s="34"/>
      <c r="S38" s="42"/>
      <c r="T38" s="34"/>
      <c r="U38" s="33"/>
      <c r="V38" s="34"/>
    </row>
    <row r="39" spans="1:22" ht="14.25" customHeight="1" x14ac:dyDescent="0.25">
      <c r="A39" s="15">
        <f>RANK(D39,D25:D40)</f>
        <v>11</v>
      </c>
      <c r="B39" s="16">
        <f>'TOTAL OVERALL'!B39</f>
        <v>0</v>
      </c>
      <c r="C39" s="23"/>
      <c r="D39" s="18">
        <f t="shared" si="2"/>
        <v>0</v>
      </c>
      <c r="E39" s="19"/>
      <c r="F39" s="20">
        <f t="shared" si="3"/>
        <v>0</v>
      </c>
      <c r="G39" s="21"/>
      <c r="H39" s="22"/>
      <c r="I39" s="40"/>
      <c r="J39" s="41"/>
      <c r="K39" s="42"/>
      <c r="L39" s="34"/>
      <c r="N39" s="41"/>
      <c r="O39" s="42"/>
      <c r="P39" s="34"/>
      <c r="Q39" s="34"/>
      <c r="R39" s="34"/>
      <c r="S39" s="42"/>
      <c r="T39" s="34"/>
      <c r="U39" s="33"/>
      <c r="V39" s="34"/>
    </row>
    <row r="40" spans="1:22" ht="14.25" customHeight="1" x14ac:dyDescent="0.25">
      <c r="A40" s="15">
        <f>RANK(D40,D25:D40)</f>
        <v>11</v>
      </c>
      <c r="B40" s="16">
        <f>'TOTAL OVERALL'!B40</f>
        <v>0</v>
      </c>
      <c r="C40" s="23"/>
      <c r="D40" s="18">
        <f t="shared" si="2"/>
        <v>0</v>
      </c>
      <c r="E40" s="19"/>
      <c r="F40" s="20">
        <f t="shared" si="3"/>
        <v>0</v>
      </c>
      <c r="G40" s="21"/>
      <c r="H40" s="22"/>
      <c r="I40" s="40"/>
      <c r="J40" s="41"/>
      <c r="K40" s="42"/>
      <c r="L40" s="34"/>
      <c r="N40" s="41"/>
      <c r="O40" s="42"/>
      <c r="P40" s="34"/>
      <c r="Q40" s="34"/>
      <c r="R40" s="34"/>
      <c r="S40" s="42"/>
      <c r="T40" s="34"/>
      <c r="U40" s="33"/>
      <c r="V40" s="34"/>
    </row>
    <row r="41" spans="1:22" ht="14.25" customHeight="1" thickBot="1" x14ac:dyDescent="0.3">
      <c r="A41" s="15"/>
      <c r="B41" s="16"/>
      <c r="C41" s="23"/>
      <c r="D41" s="4"/>
      <c r="E41" s="5"/>
      <c r="F41" s="5"/>
      <c r="G41" s="5"/>
      <c r="I41" s="40"/>
      <c r="J41" s="41"/>
      <c r="K41" s="42"/>
      <c r="L41" s="34"/>
      <c r="N41" s="41"/>
      <c r="O41" s="42"/>
      <c r="P41" s="34"/>
      <c r="Q41" s="34"/>
      <c r="R41" s="34"/>
      <c r="S41" s="42"/>
      <c r="T41" s="34"/>
      <c r="U41" s="33"/>
      <c r="V41" s="34"/>
    </row>
    <row r="42" spans="1:22" ht="14.4" thickTop="1" thickBot="1" x14ac:dyDescent="0.3">
      <c r="B42" s="25" t="s">
        <v>6</v>
      </c>
      <c r="C42" s="26"/>
      <c r="D42" s="30"/>
      <c r="E42" s="28"/>
      <c r="F42" s="8"/>
      <c r="G42" s="9"/>
      <c r="I42" s="14"/>
      <c r="J42" s="35"/>
      <c r="K42" s="34"/>
      <c r="L42" s="34"/>
      <c r="N42" s="35"/>
      <c r="O42" s="34"/>
      <c r="P42" s="34"/>
      <c r="Q42" s="34"/>
      <c r="R42" s="34"/>
      <c r="S42" s="36"/>
      <c r="T42" s="34"/>
      <c r="U42" s="33"/>
    </row>
    <row r="43" spans="1:22" ht="14.4" thickTop="1" thickBot="1" x14ac:dyDescent="0.3">
      <c r="A43" s="1" t="s">
        <v>2</v>
      </c>
      <c r="B43" s="10"/>
      <c r="C43" s="10"/>
      <c r="D43" s="10" t="s">
        <v>3</v>
      </c>
      <c r="E43" s="10" t="s">
        <v>1</v>
      </c>
      <c r="F43" s="11" t="s">
        <v>4</v>
      </c>
      <c r="G43" s="12"/>
      <c r="H43" s="13" t="s">
        <v>4</v>
      </c>
      <c r="I43" s="5">
        <f>MAX(H44:H51)</f>
        <v>3</v>
      </c>
      <c r="J43" s="33"/>
      <c r="K43" s="34"/>
      <c r="L43" s="34"/>
      <c r="N43" s="33"/>
      <c r="O43" s="34"/>
      <c r="P43" s="34"/>
      <c r="Q43" s="34"/>
      <c r="R43" s="34"/>
      <c r="S43" s="36"/>
      <c r="T43" s="34"/>
      <c r="U43" s="33"/>
    </row>
    <row r="44" spans="1:22" ht="13.8" thickTop="1" x14ac:dyDescent="0.25">
      <c r="A44" s="15">
        <f>RANK(D44,D44:D51)</f>
        <v>1</v>
      </c>
      <c r="B44" s="16" t="s">
        <v>59</v>
      </c>
      <c r="C44" s="17"/>
      <c r="D44" s="18">
        <f>IF(F44=0,0,(F44/$I$43)*100)</f>
        <v>100</v>
      </c>
      <c r="E44" s="19"/>
      <c r="F44" s="20">
        <f t="shared" ref="F44:F51" si="4">H44</f>
        <v>3</v>
      </c>
      <c r="G44" s="21"/>
      <c r="H44" s="22">
        <v>3</v>
      </c>
      <c r="I44" s="40"/>
      <c r="J44" s="41"/>
      <c r="K44" s="42"/>
      <c r="L44" s="34"/>
      <c r="N44" s="41"/>
      <c r="O44" s="42"/>
      <c r="P44" s="34"/>
      <c r="Q44" s="34"/>
      <c r="R44" s="34"/>
      <c r="S44" s="42"/>
      <c r="T44" s="34"/>
      <c r="U44" s="33"/>
      <c r="V44" s="34"/>
    </row>
    <row r="45" spans="1:22" x14ac:dyDescent="0.25">
      <c r="A45" s="15">
        <f>RANK(D45,D44:D51)</f>
        <v>4</v>
      </c>
      <c r="B45" s="16" t="s">
        <v>93</v>
      </c>
      <c r="C45" s="23"/>
      <c r="D45" s="18">
        <f t="shared" ref="D45:D51" si="5">IF(F45=0,0,(F45/$I$43)*100)</f>
        <v>33.333333333333329</v>
      </c>
      <c r="E45" s="19"/>
      <c r="F45" s="20">
        <f t="shared" si="4"/>
        <v>1</v>
      </c>
      <c r="G45" s="21"/>
      <c r="H45" s="22">
        <v>1</v>
      </c>
      <c r="I45" s="40"/>
      <c r="J45" s="41"/>
      <c r="K45" s="42"/>
      <c r="L45" s="34"/>
      <c r="N45" s="41"/>
      <c r="O45" s="42"/>
      <c r="P45" s="34"/>
      <c r="Q45" s="34"/>
      <c r="R45" s="34"/>
      <c r="S45" s="42"/>
      <c r="T45" s="34"/>
      <c r="U45" s="33"/>
      <c r="V45" s="34"/>
    </row>
    <row r="46" spans="1:22" x14ac:dyDescent="0.25">
      <c r="A46" s="15">
        <f>RANK(D46,D44:D51)</f>
        <v>1</v>
      </c>
      <c r="B46" s="16" t="s">
        <v>60</v>
      </c>
      <c r="C46" s="23"/>
      <c r="D46" s="18">
        <f t="shared" si="5"/>
        <v>100</v>
      </c>
      <c r="E46" s="19"/>
      <c r="F46" s="20">
        <f t="shared" si="4"/>
        <v>3</v>
      </c>
      <c r="G46" s="21"/>
      <c r="H46" s="22">
        <v>3</v>
      </c>
      <c r="I46" s="40"/>
      <c r="J46" s="41"/>
      <c r="K46" s="42"/>
      <c r="L46" s="34"/>
      <c r="N46" s="41"/>
      <c r="O46" s="42"/>
      <c r="P46" s="34"/>
      <c r="Q46" s="34"/>
      <c r="R46" s="34"/>
      <c r="S46" s="42"/>
      <c r="T46" s="34"/>
      <c r="U46" s="33"/>
      <c r="V46" s="34"/>
    </row>
    <row r="47" spans="1:22" x14ac:dyDescent="0.25">
      <c r="A47" s="15">
        <f>RANK(D47,D44:D51)</f>
        <v>4</v>
      </c>
      <c r="B47" s="16" t="s">
        <v>61</v>
      </c>
      <c r="C47" s="23"/>
      <c r="D47" s="18">
        <f t="shared" si="5"/>
        <v>33.333333333333329</v>
      </c>
      <c r="E47" s="19"/>
      <c r="F47" s="20">
        <f t="shared" si="4"/>
        <v>1</v>
      </c>
      <c r="G47" s="21"/>
      <c r="H47" s="22">
        <v>1</v>
      </c>
      <c r="I47" s="40"/>
      <c r="J47" s="41"/>
      <c r="K47" s="42"/>
      <c r="L47" s="34"/>
      <c r="N47" s="41"/>
      <c r="O47" s="42"/>
      <c r="P47" s="34"/>
      <c r="Q47" s="34"/>
      <c r="R47" s="34"/>
      <c r="S47" s="42"/>
      <c r="T47" s="34"/>
      <c r="U47" s="33"/>
      <c r="V47" s="34"/>
    </row>
    <row r="48" spans="1:22" x14ac:dyDescent="0.25">
      <c r="A48" s="15">
        <f>RANK(D48,D44:D51)</f>
        <v>4</v>
      </c>
      <c r="B48" s="16" t="s">
        <v>94</v>
      </c>
      <c r="C48" s="23"/>
      <c r="D48" s="18">
        <f t="shared" si="5"/>
        <v>33.333333333333329</v>
      </c>
      <c r="E48" s="19"/>
      <c r="F48" s="20">
        <f t="shared" si="4"/>
        <v>1</v>
      </c>
      <c r="G48" s="21"/>
      <c r="H48" s="22">
        <v>1</v>
      </c>
      <c r="I48" s="40"/>
      <c r="J48" s="41"/>
      <c r="K48" s="42"/>
      <c r="L48" s="34"/>
      <c r="N48" s="41"/>
      <c r="O48" s="42"/>
      <c r="P48" s="34"/>
      <c r="Q48" s="34"/>
      <c r="R48" s="34"/>
      <c r="S48" s="42"/>
      <c r="T48" s="34"/>
      <c r="U48" s="33"/>
      <c r="V48" s="34"/>
    </row>
    <row r="49" spans="1:22" x14ac:dyDescent="0.25">
      <c r="A49" s="15">
        <f>RANK(D49,D44:D51)</f>
        <v>1</v>
      </c>
      <c r="B49" s="16" t="s">
        <v>95</v>
      </c>
      <c r="C49" s="23"/>
      <c r="D49" s="18">
        <f t="shared" si="5"/>
        <v>100</v>
      </c>
      <c r="E49" s="19"/>
      <c r="F49" s="20">
        <f t="shared" si="4"/>
        <v>3</v>
      </c>
      <c r="G49" s="21"/>
      <c r="H49" s="22">
        <v>3</v>
      </c>
      <c r="I49" s="40"/>
      <c r="J49" s="41"/>
      <c r="K49" s="42"/>
      <c r="L49" s="34"/>
      <c r="N49" s="41"/>
      <c r="O49" s="42"/>
      <c r="P49" s="34"/>
      <c r="Q49" s="34"/>
      <c r="R49" s="34"/>
      <c r="S49" s="42"/>
      <c r="T49" s="34"/>
      <c r="U49" s="33"/>
      <c r="V49" s="34"/>
    </row>
    <row r="50" spans="1:22" x14ac:dyDescent="0.25">
      <c r="A50" s="15">
        <f>RANK(D50,D44:D51)</f>
        <v>4</v>
      </c>
      <c r="B50" s="16" t="s">
        <v>96</v>
      </c>
      <c r="C50" s="23"/>
      <c r="D50" s="18">
        <f t="shared" si="5"/>
        <v>33.333333333333329</v>
      </c>
      <c r="E50" s="19"/>
      <c r="F50" s="20">
        <f t="shared" si="4"/>
        <v>1</v>
      </c>
      <c r="G50" s="21"/>
      <c r="H50" s="22">
        <v>1</v>
      </c>
      <c r="I50" s="40"/>
      <c r="J50" s="41"/>
      <c r="K50" s="42"/>
      <c r="L50" s="34"/>
      <c r="N50" s="41"/>
      <c r="O50" s="42"/>
      <c r="P50" s="34"/>
      <c r="Q50" s="34"/>
      <c r="R50" s="34"/>
      <c r="S50" s="42"/>
      <c r="T50" s="34"/>
      <c r="U50" s="33"/>
      <c r="V50" s="34"/>
    </row>
    <row r="51" spans="1:22" x14ac:dyDescent="0.25">
      <c r="A51" s="15">
        <f>RANK(D51,D44:D51)</f>
        <v>4</v>
      </c>
      <c r="B51" s="16" t="s">
        <v>92</v>
      </c>
      <c r="C51" s="23"/>
      <c r="D51" s="18">
        <f t="shared" si="5"/>
        <v>33.333333333333329</v>
      </c>
      <c r="E51" s="19"/>
      <c r="F51" s="20">
        <f t="shared" si="4"/>
        <v>1</v>
      </c>
      <c r="G51" s="21"/>
      <c r="H51" s="22">
        <v>1</v>
      </c>
      <c r="I51" s="40"/>
      <c r="J51" s="41"/>
      <c r="K51" s="42"/>
      <c r="L51" s="34"/>
      <c r="N51" s="41"/>
      <c r="O51" s="42"/>
      <c r="P51" s="34"/>
      <c r="Q51" s="34"/>
      <c r="R51" s="34"/>
      <c r="S51" s="42"/>
      <c r="T51" s="34"/>
      <c r="U51" s="33"/>
      <c r="V51" s="34"/>
    </row>
  </sheetData>
  <pageMargins left="0.74791666666666667" right="0.74791666666666667" top="0.98402777777777772" bottom="0.98402777777777772" header="0.51180555555555551" footer="0.51180555555555551"/>
  <pageSetup scale="72" firstPageNumber="0" orientation="landscape" horizontalDpi="300" verticalDpi="300" r:id="rId1"/>
  <headerFooter alignWithMargins="0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V51"/>
  <sheetViews>
    <sheetView topLeftCell="A31" workbookViewId="0">
      <selection activeCell="P55" sqref="P55"/>
    </sheetView>
  </sheetViews>
  <sheetFormatPr defaultColWidth="9" defaultRowHeight="13.2" x14ac:dyDescent="0.25"/>
  <cols>
    <col min="1" max="2" width="9" style="1"/>
    <col min="3" max="4" width="9.109375" style="1" customWidth="1"/>
    <col min="5" max="5" width="3.33203125" style="1" customWidth="1"/>
    <col min="6" max="6" width="8.33203125" style="1" customWidth="1"/>
    <col min="7" max="7" width="1.5546875" style="1" hidden="1" customWidth="1"/>
    <col min="8" max="8" width="9" style="1" customWidth="1"/>
    <col min="9" max="9" width="6.44140625" style="1" hidden="1" customWidth="1"/>
    <col min="10" max="11" width="9" style="1"/>
    <col min="12" max="12" width="8.44140625" style="1" customWidth="1"/>
    <col min="13" max="13" width="9" style="1" hidden="1" customWidth="1"/>
    <col min="14" max="16" width="9" style="1"/>
    <col min="17" max="17" width="8.88671875" style="1" customWidth="1"/>
    <col min="18" max="18" width="9" style="1" hidden="1" customWidth="1"/>
    <col min="19" max="16384" width="9" style="1"/>
  </cols>
  <sheetData>
    <row r="1" spans="1:22" x14ac:dyDescent="0.25">
      <c r="B1" s="2" t="s">
        <v>26</v>
      </c>
      <c r="I1" s="3"/>
    </row>
    <row r="3" spans="1:22" ht="13.8" thickBot="1" x14ac:dyDescent="0.3">
      <c r="B3" s="4"/>
      <c r="C3" s="4"/>
      <c r="D3" s="4"/>
      <c r="E3" s="5"/>
      <c r="F3" s="5"/>
      <c r="G3" s="5"/>
      <c r="H3" s="14"/>
      <c r="I3" s="14"/>
      <c r="J3" s="35" t="s">
        <v>8</v>
      </c>
      <c r="K3" s="34"/>
      <c r="L3" s="34"/>
      <c r="N3" s="35" t="s">
        <v>8</v>
      </c>
      <c r="O3" s="34"/>
      <c r="P3" s="34"/>
      <c r="Q3" s="34"/>
      <c r="R3" s="34"/>
      <c r="S3" s="36" t="s">
        <v>9</v>
      </c>
      <c r="T3" s="34"/>
      <c r="U3" s="33"/>
    </row>
    <row r="4" spans="1:22" ht="14.4" thickTop="1" thickBot="1" x14ac:dyDescent="0.3">
      <c r="B4" s="6" t="s">
        <v>0</v>
      </c>
      <c r="C4" s="6"/>
      <c r="D4" s="32"/>
      <c r="E4" s="7"/>
      <c r="F4" s="37"/>
      <c r="G4" s="9"/>
      <c r="H4" s="14">
        <f>SMALL(T6:T21,(COUNTIF(T6:T21,0)+1))</f>
        <v>37.335000000000001</v>
      </c>
      <c r="I4" s="14"/>
      <c r="J4" s="35">
        <v>1</v>
      </c>
      <c r="K4" s="34"/>
      <c r="L4" s="34" t="s">
        <v>1</v>
      </c>
      <c r="N4" s="35">
        <v>2</v>
      </c>
      <c r="O4" s="34"/>
      <c r="P4" s="34"/>
      <c r="Q4" s="34" t="s">
        <v>10</v>
      </c>
      <c r="R4" s="34"/>
      <c r="S4" s="36" t="s">
        <v>11</v>
      </c>
      <c r="T4" s="34" t="s">
        <v>12</v>
      </c>
      <c r="U4" s="35" t="s">
        <v>12</v>
      </c>
    </row>
    <row r="5" spans="1:22" ht="14.4" thickTop="1" thickBot="1" x14ac:dyDescent="0.3">
      <c r="A5" s="1" t="s">
        <v>2</v>
      </c>
      <c r="B5" s="10"/>
      <c r="C5" s="10"/>
      <c r="D5" s="10" t="s">
        <v>3</v>
      </c>
      <c r="E5" s="10" t="s">
        <v>13</v>
      </c>
      <c r="F5" s="38" t="s">
        <v>14</v>
      </c>
      <c r="G5" s="12"/>
      <c r="H5" s="5" t="s">
        <v>15</v>
      </c>
      <c r="I5" s="5"/>
      <c r="J5" s="33" t="s">
        <v>16</v>
      </c>
      <c r="K5" s="34" t="s">
        <v>17</v>
      </c>
      <c r="L5" s="34" t="s">
        <v>18</v>
      </c>
      <c r="N5" s="33" t="s">
        <v>16</v>
      </c>
      <c r="O5" s="34" t="s">
        <v>17</v>
      </c>
      <c r="P5" s="34" t="s">
        <v>18</v>
      </c>
      <c r="Q5" s="34" t="s">
        <v>18</v>
      </c>
      <c r="R5" s="34"/>
      <c r="S5" s="36" t="s">
        <v>19</v>
      </c>
      <c r="T5" s="34" t="s">
        <v>18</v>
      </c>
      <c r="U5" s="33" t="s">
        <v>20</v>
      </c>
      <c r="V5" s="1" t="s">
        <v>19</v>
      </c>
    </row>
    <row r="6" spans="1:22" ht="13.8" thickTop="1" x14ac:dyDescent="0.25">
      <c r="A6" s="15">
        <f>RANK(D6,D6:D21)</f>
        <v>2</v>
      </c>
      <c r="B6" s="16" t="str">
        <f ca="1">'TOTAL OVERALL'!B6</f>
        <v>Alfred 1</v>
      </c>
      <c r="C6" s="17"/>
      <c r="D6" s="18">
        <f t="shared" ref="D6:D21" si="0">IF(H6=0,0,($H$4/H6)*100)</f>
        <v>96.2366284314989</v>
      </c>
      <c r="E6" s="19" t="str">
        <f t="shared" ref="E6:E22" si="1">IF(U6=0," ",U6)</f>
        <v xml:space="preserve"> </v>
      </c>
      <c r="F6" s="39">
        <f t="shared" ref="F6:F22" si="2">V6</f>
        <v>38.795000000000002</v>
      </c>
      <c r="G6" s="21"/>
      <c r="H6" s="40">
        <f t="shared" ref="H6:H22" si="3">(T6)</f>
        <v>38.795000000000002</v>
      </c>
      <c r="I6" s="40"/>
      <c r="J6" s="41"/>
      <c r="K6" s="42">
        <v>39.049999999999997</v>
      </c>
      <c r="L6" s="34">
        <f t="shared" ref="L6:L22" si="4">SUM(J6*60,K6)</f>
        <v>39.049999999999997</v>
      </c>
      <c r="N6" s="41"/>
      <c r="O6" s="42">
        <v>38.54</v>
      </c>
      <c r="P6" s="34">
        <f t="shared" ref="P6:P22" si="5">SUM(N6*60,O6)</f>
        <v>38.54</v>
      </c>
      <c r="Q6" s="34">
        <f t="shared" ref="Q6:Q22" si="6">IF(P6=0,L6,SUM(L6,P6))</f>
        <v>77.59</v>
      </c>
      <c r="R6" s="34"/>
      <c r="S6" s="42"/>
      <c r="T6" s="34">
        <f t="shared" ref="T6:T22" si="7">IF(P6=0,SUM(Q6,S6),SUM(Q6/2,S6))</f>
        <v>38.795000000000002</v>
      </c>
      <c r="U6" s="33">
        <f t="shared" ref="U6:U22" si="8">QUOTIENT(T6,60)</f>
        <v>0</v>
      </c>
      <c r="V6" s="34">
        <f>SUM(T6-(U6*60))</f>
        <v>38.795000000000002</v>
      </c>
    </row>
    <row r="7" spans="1:22" x14ac:dyDescent="0.25">
      <c r="A7" s="15">
        <f>RANK(D7,D6:D21)</f>
        <v>6</v>
      </c>
      <c r="B7" s="16" t="s">
        <v>73</v>
      </c>
      <c r="C7" s="17"/>
      <c r="D7" s="18">
        <f t="shared" si="0"/>
        <v>53.062819783968166</v>
      </c>
      <c r="E7" s="19">
        <f t="shared" si="1"/>
        <v>1</v>
      </c>
      <c r="F7" s="39">
        <f t="shared" si="2"/>
        <v>10.36</v>
      </c>
      <c r="G7" s="21"/>
      <c r="H7" s="40">
        <f t="shared" si="3"/>
        <v>70.36</v>
      </c>
      <c r="I7" s="40"/>
      <c r="J7" s="41">
        <v>1</v>
      </c>
      <c r="K7" s="42">
        <v>10.73</v>
      </c>
      <c r="L7" s="34">
        <f t="shared" si="4"/>
        <v>70.73</v>
      </c>
      <c r="N7" s="41">
        <v>1</v>
      </c>
      <c r="O7" s="42">
        <v>9.99</v>
      </c>
      <c r="P7" s="34">
        <f t="shared" si="5"/>
        <v>69.989999999999995</v>
      </c>
      <c r="Q7" s="34">
        <f t="shared" si="6"/>
        <v>140.72</v>
      </c>
      <c r="R7" s="34"/>
      <c r="S7" s="42"/>
      <c r="T7" s="34">
        <f t="shared" si="7"/>
        <v>70.36</v>
      </c>
      <c r="U7" s="33">
        <f t="shared" si="8"/>
        <v>1</v>
      </c>
      <c r="V7" s="34">
        <f>T7-(U7*60)</f>
        <v>10.36</v>
      </c>
    </row>
    <row r="8" spans="1:22" x14ac:dyDescent="0.25">
      <c r="A8" s="15">
        <f>RANK(D8,D6:D21)</f>
        <v>1</v>
      </c>
      <c r="B8" s="16" t="s">
        <v>74</v>
      </c>
      <c r="C8" s="23"/>
      <c r="D8" s="18">
        <f t="shared" si="0"/>
        <v>100</v>
      </c>
      <c r="E8" s="19" t="str">
        <f t="shared" si="1"/>
        <v xml:space="preserve"> </v>
      </c>
      <c r="F8" s="39">
        <f t="shared" si="2"/>
        <v>37.335000000000001</v>
      </c>
      <c r="G8" s="21"/>
      <c r="H8" s="40">
        <f t="shared" si="3"/>
        <v>37.335000000000001</v>
      </c>
      <c r="I8" s="40"/>
      <c r="J8" s="41"/>
      <c r="K8" s="42">
        <v>37.25</v>
      </c>
      <c r="L8" s="34">
        <f t="shared" si="4"/>
        <v>37.25</v>
      </c>
      <c r="N8" s="41"/>
      <c r="O8" s="42">
        <v>37.42</v>
      </c>
      <c r="P8" s="34">
        <f t="shared" si="5"/>
        <v>37.42</v>
      </c>
      <c r="Q8" s="34">
        <f t="shared" si="6"/>
        <v>74.67</v>
      </c>
      <c r="R8" s="34"/>
      <c r="S8" s="42"/>
      <c r="T8" s="34">
        <f t="shared" si="7"/>
        <v>37.335000000000001</v>
      </c>
      <c r="U8" s="33">
        <f t="shared" si="8"/>
        <v>0</v>
      </c>
      <c r="V8" s="34">
        <f>T8-(U8*60)</f>
        <v>37.335000000000001</v>
      </c>
    </row>
    <row r="9" spans="1:22" x14ac:dyDescent="0.25">
      <c r="A9" s="15">
        <f>RANK(D9,D6:D21)</f>
        <v>14</v>
      </c>
      <c r="B9" s="16" t="s">
        <v>75</v>
      </c>
      <c r="C9" s="23"/>
      <c r="D9" s="18">
        <f t="shared" si="0"/>
        <v>24.453104532355251</v>
      </c>
      <c r="E9" s="19">
        <f t="shared" si="1"/>
        <v>2</v>
      </c>
      <c r="F9" s="39">
        <f t="shared" si="2"/>
        <v>32.680000000000007</v>
      </c>
      <c r="G9" s="21"/>
      <c r="H9" s="40">
        <f t="shared" si="3"/>
        <v>152.68</v>
      </c>
      <c r="I9" s="40"/>
      <c r="J9" s="41">
        <v>2</v>
      </c>
      <c r="K9" s="42">
        <v>32.86</v>
      </c>
      <c r="L9" s="34">
        <f t="shared" si="4"/>
        <v>152.86000000000001</v>
      </c>
      <c r="N9" s="41">
        <v>2</v>
      </c>
      <c r="O9" s="42">
        <v>32.5</v>
      </c>
      <c r="P9" s="34">
        <f t="shared" si="5"/>
        <v>152.5</v>
      </c>
      <c r="Q9" s="34">
        <f t="shared" si="6"/>
        <v>305.36</v>
      </c>
      <c r="R9" s="34"/>
      <c r="S9" s="42"/>
      <c r="T9" s="34">
        <f t="shared" si="7"/>
        <v>152.68</v>
      </c>
      <c r="U9" s="33">
        <f t="shared" si="8"/>
        <v>2</v>
      </c>
      <c r="V9" s="34">
        <f>SUM(T9-(U9*60))</f>
        <v>32.680000000000007</v>
      </c>
    </row>
    <row r="10" spans="1:22" x14ac:dyDescent="0.25">
      <c r="A10" s="15">
        <f>RANK(D10,D6:D21)</f>
        <v>12</v>
      </c>
      <c r="B10" s="16" t="s">
        <v>76</v>
      </c>
      <c r="C10" s="23"/>
      <c r="D10" s="18">
        <f t="shared" si="0"/>
        <v>29.411533007720188</v>
      </c>
      <c r="E10" s="19">
        <f t="shared" si="1"/>
        <v>2</v>
      </c>
      <c r="F10" s="39">
        <f t="shared" si="2"/>
        <v>6.9399999999999977</v>
      </c>
      <c r="G10" s="21"/>
      <c r="H10" s="40">
        <f t="shared" si="3"/>
        <v>126.94</v>
      </c>
      <c r="I10" s="40"/>
      <c r="J10" s="41">
        <v>2</v>
      </c>
      <c r="K10" s="42">
        <v>6.53</v>
      </c>
      <c r="L10" s="34">
        <f t="shared" si="4"/>
        <v>126.53</v>
      </c>
      <c r="N10" s="41">
        <v>2</v>
      </c>
      <c r="O10" s="42">
        <v>7.35</v>
      </c>
      <c r="P10" s="34">
        <f t="shared" si="5"/>
        <v>127.35</v>
      </c>
      <c r="Q10" s="34">
        <f t="shared" si="6"/>
        <v>253.88</v>
      </c>
      <c r="R10" s="34"/>
      <c r="S10" s="42"/>
      <c r="T10" s="34">
        <f t="shared" si="7"/>
        <v>126.94</v>
      </c>
      <c r="U10" s="33">
        <f t="shared" si="8"/>
        <v>2</v>
      </c>
      <c r="V10" s="34">
        <f>SUM(T10-(U10*60))</f>
        <v>6.9399999999999977</v>
      </c>
    </row>
    <row r="11" spans="1:22" x14ac:dyDescent="0.25">
      <c r="A11" s="15">
        <f>RANK(D11,D6:D21)</f>
        <v>11</v>
      </c>
      <c r="B11" s="16" t="s">
        <v>77</v>
      </c>
      <c r="C11" s="17"/>
      <c r="D11" s="18">
        <f t="shared" si="0"/>
        <v>29.902687117055788</v>
      </c>
      <c r="E11" s="19">
        <f t="shared" si="1"/>
        <v>2</v>
      </c>
      <c r="F11" s="39">
        <f t="shared" si="2"/>
        <v>4.8549999999999898</v>
      </c>
      <c r="G11" s="21"/>
      <c r="H11" s="40">
        <f t="shared" si="3"/>
        <v>124.85499999999999</v>
      </c>
      <c r="I11" s="40"/>
      <c r="J11" s="41">
        <v>2</v>
      </c>
      <c r="K11" s="42">
        <v>5.41</v>
      </c>
      <c r="L11" s="34">
        <f t="shared" si="4"/>
        <v>125.41</v>
      </c>
      <c r="N11" s="41">
        <v>2</v>
      </c>
      <c r="O11" s="42">
        <v>4.3</v>
      </c>
      <c r="P11" s="34">
        <f t="shared" si="5"/>
        <v>124.3</v>
      </c>
      <c r="Q11" s="34">
        <f t="shared" si="6"/>
        <v>249.70999999999998</v>
      </c>
      <c r="R11" s="34"/>
      <c r="S11" s="42"/>
      <c r="T11" s="34">
        <f t="shared" si="7"/>
        <v>124.85499999999999</v>
      </c>
      <c r="U11" s="33">
        <f t="shared" si="8"/>
        <v>2</v>
      </c>
      <c r="V11" s="34">
        <f t="shared" ref="V11:V22" si="9">T11-(U11*60)</f>
        <v>4.8549999999999898</v>
      </c>
    </row>
    <row r="12" spans="1:22" x14ac:dyDescent="0.25">
      <c r="A12" s="15">
        <f>RANK(D12,D6:D21)</f>
        <v>9</v>
      </c>
      <c r="B12" s="16" t="s">
        <v>78</v>
      </c>
      <c r="C12" s="23"/>
      <c r="D12" s="18">
        <f t="shared" si="0"/>
        <v>38.947423325683289</v>
      </c>
      <c r="E12" s="19">
        <f t="shared" si="1"/>
        <v>1</v>
      </c>
      <c r="F12" s="39">
        <f t="shared" si="2"/>
        <v>35.86</v>
      </c>
      <c r="G12" s="21"/>
      <c r="H12" s="40">
        <f t="shared" si="3"/>
        <v>95.86</v>
      </c>
      <c r="I12" s="40"/>
      <c r="J12" s="41">
        <v>1</v>
      </c>
      <c r="K12" s="42">
        <v>35.92</v>
      </c>
      <c r="L12" s="34">
        <f t="shared" si="4"/>
        <v>95.92</v>
      </c>
      <c r="N12" s="41">
        <v>1</v>
      </c>
      <c r="O12" s="42">
        <v>35.799999999999997</v>
      </c>
      <c r="P12" s="34">
        <f t="shared" si="5"/>
        <v>95.8</v>
      </c>
      <c r="Q12" s="34">
        <f t="shared" si="6"/>
        <v>191.72</v>
      </c>
      <c r="R12" s="34"/>
      <c r="S12" s="42"/>
      <c r="T12" s="34">
        <f t="shared" si="7"/>
        <v>95.86</v>
      </c>
      <c r="U12" s="33">
        <f t="shared" si="8"/>
        <v>1</v>
      </c>
      <c r="V12" s="34">
        <f t="shared" si="9"/>
        <v>35.86</v>
      </c>
    </row>
    <row r="13" spans="1:22" x14ac:dyDescent="0.25">
      <c r="A13" s="15">
        <f>RANK(D13,D6:D21)</f>
        <v>16</v>
      </c>
      <c r="B13" s="16" t="s">
        <v>79</v>
      </c>
      <c r="C13" s="17"/>
      <c r="D13" s="18">
        <f t="shared" si="0"/>
        <v>14.538834478864462</v>
      </c>
      <c r="E13" s="19">
        <f t="shared" si="1"/>
        <v>4</v>
      </c>
      <c r="F13" s="39">
        <f t="shared" si="2"/>
        <v>16.795000000000016</v>
      </c>
      <c r="G13" s="21"/>
      <c r="H13" s="40">
        <f t="shared" si="3"/>
        <v>256.79500000000002</v>
      </c>
      <c r="I13" s="40"/>
      <c r="J13" s="41">
        <v>4</v>
      </c>
      <c r="K13" s="42">
        <v>16.93</v>
      </c>
      <c r="L13" s="34">
        <f t="shared" si="4"/>
        <v>256.93</v>
      </c>
      <c r="N13" s="41">
        <v>4</v>
      </c>
      <c r="O13" s="42">
        <v>16.66</v>
      </c>
      <c r="P13" s="34">
        <f t="shared" si="5"/>
        <v>256.66000000000003</v>
      </c>
      <c r="Q13" s="34">
        <f t="shared" si="6"/>
        <v>513.59</v>
      </c>
      <c r="R13" s="34"/>
      <c r="S13" s="42"/>
      <c r="T13" s="34">
        <f t="shared" si="7"/>
        <v>256.79500000000002</v>
      </c>
      <c r="U13" s="33">
        <f t="shared" si="8"/>
        <v>4</v>
      </c>
      <c r="V13" s="34">
        <f t="shared" si="9"/>
        <v>16.795000000000016</v>
      </c>
    </row>
    <row r="14" spans="1:22" x14ac:dyDescent="0.25">
      <c r="A14" s="15">
        <f>RANK(D14,D6:D21)</f>
        <v>8</v>
      </c>
      <c r="B14" s="16" t="s">
        <v>80</v>
      </c>
      <c r="C14" s="17"/>
      <c r="D14" s="18">
        <f t="shared" si="0"/>
        <v>43.057317495098602</v>
      </c>
      <c r="E14" s="19">
        <f t="shared" si="1"/>
        <v>1</v>
      </c>
      <c r="F14" s="39">
        <f t="shared" si="2"/>
        <v>26.710000000000008</v>
      </c>
      <c r="G14" s="21"/>
      <c r="H14" s="40">
        <f t="shared" si="3"/>
        <v>86.710000000000008</v>
      </c>
      <c r="I14" s="40"/>
      <c r="J14" s="41">
        <v>1</v>
      </c>
      <c r="K14" s="42">
        <v>26.9</v>
      </c>
      <c r="L14" s="34">
        <f t="shared" si="4"/>
        <v>86.9</v>
      </c>
      <c r="N14" s="41">
        <v>1</v>
      </c>
      <c r="O14" s="42">
        <v>26.52</v>
      </c>
      <c r="P14" s="34">
        <f t="shared" si="5"/>
        <v>86.52</v>
      </c>
      <c r="Q14" s="34">
        <f t="shared" si="6"/>
        <v>173.42000000000002</v>
      </c>
      <c r="R14" s="34"/>
      <c r="S14" s="42"/>
      <c r="T14" s="34">
        <f t="shared" si="7"/>
        <v>86.710000000000008</v>
      </c>
      <c r="U14" s="33">
        <f t="shared" si="8"/>
        <v>1</v>
      </c>
      <c r="V14" s="34">
        <f t="shared" si="9"/>
        <v>26.710000000000008</v>
      </c>
    </row>
    <row r="15" spans="1:22" x14ac:dyDescent="0.25">
      <c r="A15" s="15">
        <f>RANK(D15,D6:D21)</f>
        <v>4</v>
      </c>
      <c r="B15" s="16" t="s">
        <v>81</v>
      </c>
      <c r="C15" s="17"/>
      <c r="D15" s="18">
        <f t="shared" si="0"/>
        <v>56.465517241379303</v>
      </c>
      <c r="E15" s="19">
        <f t="shared" si="1"/>
        <v>1</v>
      </c>
      <c r="F15" s="39">
        <f t="shared" si="2"/>
        <v>6.1200000000000045</v>
      </c>
      <c r="G15" s="21"/>
      <c r="H15" s="40">
        <f t="shared" si="3"/>
        <v>66.12</v>
      </c>
      <c r="I15" s="40"/>
      <c r="J15" s="41">
        <v>1</v>
      </c>
      <c r="K15" s="42">
        <v>6.21</v>
      </c>
      <c r="L15" s="34">
        <f t="shared" si="4"/>
        <v>66.209999999999994</v>
      </c>
      <c r="N15" s="41">
        <v>1</v>
      </c>
      <c r="O15" s="42">
        <v>6.03</v>
      </c>
      <c r="P15" s="34">
        <f t="shared" si="5"/>
        <v>66.03</v>
      </c>
      <c r="Q15" s="34">
        <f t="shared" si="6"/>
        <v>132.24</v>
      </c>
      <c r="R15" s="34"/>
      <c r="S15" s="42"/>
      <c r="T15" s="34">
        <f t="shared" si="7"/>
        <v>66.12</v>
      </c>
      <c r="U15" s="33">
        <f t="shared" si="8"/>
        <v>1</v>
      </c>
      <c r="V15" s="34">
        <f t="shared" si="9"/>
        <v>6.1200000000000045</v>
      </c>
    </row>
    <row r="16" spans="1:22" x14ac:dyDescent="0.25">
      <c r="A16" s="15">
        <f>RANK(D16,D6:D21)</f>
        <v>5</v>
      </c>
      <c r="B16" s="16" t="s">
        <v>82</v>
      </c>
      <c r="C16" s="17"/>
      <c r="D16" s="18">
        <f t="shared" si="0"/>
        <v>55.180313331362697</v>
      </c>
      <c r="E16" s="19">
        <f t="shared" si="1"/>
        <v>1</v>
      </c>
      <c r="F16" s="39">
        <f t="shared" si="2"/>
        <v>7.6599999999999966</v>
      </c>
      <c r="G16" s="21"/>
      <c r="H16" s="40">
        <f t="shared" si="3"/>
        <v>67.66</v>
      </c>
      <c r="I16" s="40"/>
      <c r="J16" s="41">
        <v>1</v>
      </c>
      <c r="K16" s="42">
        <v>7.72</v>
      </c>
      <c r="L16" s="34">
        <f t="shared" si="4"/>
        <v>67.72</v>
      </c>
      <c r="N16" s="41">
        <v>1</v>
      </c>
      <c r="O16" s="42">
        <v>7.6</v>
      </c>
      <c r="P16" s="34">
        <f t="shared" si="5"/>
        <v>67.599999999999994</v>
      </c>
      <c r="Q16" s="34">
        <f t="shared" si="6"/>
        <v>135.32</v>
      </c>
      <c r="R16" s="34"/>
      <c r="S16" s="42"/>
      <c r="T16" s="34">
        <f t="shared" si="7"/>
        <v>67.66</v>
      </c>
      <c r="U16" s="33">
        <f t="shared" si="8"/>
        <v>1</v>
      </c>
      <c r="V16" s="34">
        <f t="shared" si="9"/>
        <v>7.6599999999999966</v>
      </c>
    </row>
    <row r="17" spans="1:22" x14ac:dyDescent="0.25">
      <c r="A17" s="15">
        <f>RANK(D17,D6:D21)</f>
        <v>3</v>
      </c>
      <c r="B17" s="16" t="s">
        <v>83</v>
      </c>
      <c r="C17" s="17"/>
      <c r="D17" s="18">
        <f t="shared" si="0"/>
        <v>70.39027149321268</v>
      </c>
      <c r="E17" s="19" t="str">
        <f t="shared" si="1"/>
        <v xml:space="preserve"> </v>
      </c>
      <c r="F17" s="39">
        <f t="shared" si="2"/>
        <v>53.04</v>
      </c>
      <c r="G17" s="21"/>
      <c r="H17" s="40">
        <f t="shared" si="3"/>
        <v>53.04</v>
      </c>
      <c r="I17" s="40"/>
      <c r="J17" s="41"/>
      <c r="K17" s="42">
        <v>52.68</v>
      </c>
      <c r="L17" s="34">
        <f t="shared" si="4"/>
        <v>52.68</v>
      </c>
      <c r="N17" s="41"/>
      <c r="O17" s="42">
        <v>53.4</v>
      </c>
      <c r="P17" s="34">
        <f t="shared" si="5"/>
        <v>53.4</v>
      </c>
      <c r="Q17" s="34">
        <f t="shared" si="6"/>
        <v>106.08</v>
      </c>
      <c r="R17" s="34"/>
      <c r="S17" s="42"/>
      <c r="T17" s="34">
        <f t="shared" si="7"/>
        <v>53.04</v>
      </c>
      <c r="U17" s="33">
        <f t="shared" si="8"/>
        <v>0</v>
      </c>
      <c r="V17" s="34">
        <f t="shared" si="9"/>
        <v>53.04</v>
      </c>
    </row>
    <row r="18" spans="1:22" x14ac:dyDescent="0.25">
      <c r="A18" s="15">
        <f>RANK(D18,D6:D21)</f>
        <v>15</v>
      </c>
      <c r="B18" s="16" t="s">
        <v>84</v>
      </c>
      <c r="C18" s="17"/>
      <c r="D18" s="18">
        <f t="shared" si="0"/>
        <v>21.191996594295446</v>
      </c>
      <c r="E18" s="19">
        <f t="shared" si="1"/>
        <v>2</v>
      </c>
      <c r="F18" s="39">
        <f t="shared" si="2"/>
        <v>56.175000000000011</v>
      </c>
      <c r="G18" s="21"/>
      <c r="H18" s="40">
        <f t="shared" si="3"/>
        <v>176.17500000000001</v>
      </c>
      <c r="I18" s="40"/>
      <c r="J18" s="41">
        <v>2</v>
      </c>
      <c r="K18" s="42">
        <v>55.99</v>
      </c>
      <c r="L18" s="34">
        <f t="shared" si="4"/>
        <v>175.99</v>
      </c>
      <c r="N18" s="41">
        <v>2</v>
      </c>
      <c r="O18" s="42">
        <v>56.36</v>
      </c>
      <c r="P18" s="34">
        <f t="shared" si="5"/>
        <v>176.36</v>
      </c>
      <c r="Q18" s="34">
        <f t="shared" si="6"/>
        <v>352.35</v>
      </c>
      <c r="R18" s="34"/>
      <c r="S18" s="42"/>
      <c r="T18" s="34">
        <f t="shared" si="7"/>
        <v>176.17500000000001</v>
      </c>
      <c r="U18" s="33">
        <f t="shared" si="8"/>
        <v>2</v>
      </c>
      <c r="V18" s="34">
        <f t="shared" si="9"/>
        <v>56.175000000000011</v>
      </c>
    </row>
    <row r="19" spans="1:22" x14ac:dyDescent="0.25">
      <c r="A19" s="15">
        <f>RANK(D19,D6:D21)</f>
        <v>10</v>
      </c>
      <c r="B19" s="16" t="s">
        <v>85</v>
      </c>
      <c r="C19" s="17"/>
      <c r="D19" s="18">
        <f t="shared" si="0"/>
        <v>30.267531414673694</v>
      </c>
      <c r="E19" s="19">
        <f t="shared" si="1"/>
        <v>2</v>
      </c>
      <c r="F19" s="39">
        <f t="shared" si="2"/>
        <v>3.3499999999999943</v>
      </c>
      <c r="G19" s="21"/>
      <c r="H19" s="40">
        <f t="shared" si="3"/>
        <v>123.35</v>
      </c>
      <c r="I19" s="40"/>
      <c r="J19" s="41">
        <v>2</v>
      </c>
      <c r="K19" s="42">
        <v>3.2</v>
      </c>
      <c r="L19" s="34">
        <f t="shared" si="4"/>
        <v>123.2</v>
      </c>
      <c r="N19" s="41">
        <v>2</v>
      </c>
      <c r="O19" s="42">
        <v>3.5</v>
      </c>
      <c r="P19" s="34">
        <f t="shared" si="5"/>
        <v>123.5</v>
      </c>
      <c r="Q19" s="34">
        <f t="shared" si="6"/>
        <v>246.7</v>
      </c>
      <c r="R19" s="34"/>
      <c r="S19" s="42"/>
      <c r="T19" s="34">
        <f t="shared" si="7"/>
        <v>123.35</v>
      </c>
      <c r="U19" s="33">
        <f t="shared" si="8"/>
        <v>2</v>
      </c>
      <c r="V19" s="34">
        <f t="shared" si="9"/>
        <v>3.3499999999999943</v>
      </c>
    </row>
    <row r="20" spans="1:22" x14ac:dyDescent="0.25">
      <c r="A20" s="15">
        <f>RANK(D20,D6:D21)</f>
        <v>7</v>
      </c>
      <c r="B20" s="16" t="s">
        <v>86</v>
      </c>
      <c r="C20" s="17"/>
      <c r="D20" s="18">
        <f t="shared" si="0"/>
        <v>45.044338541352474</v>
      </c>
      <c r="E20" s="19">
        <f t="shared" si="1"/>
        <v>1</v>
      </c>
      <c r="F20" s="39">
        <f t="shared" si="2"/>
        <v>22.885000000000005</v>
      </c>
      <c r="G20" s="21"/>
      <c r="H20" s="40">
        <f t="shared" si="3"/>
        <v>82.885000000000005</v>
      </c>
      <c r="I20" s="40"/>
      <c r="J20" s="41">
        <v>1</v>
      </c>
      <c r="K20" s="42">
        <v>22.93</v>
      </c>
      <c r="L20" s="34">
        <f t="shared" si="4"/>
        <v>82.93</v>
      </c>
      <c r="N20" s="41">
        <v>1</v>
      </c>
      <c r="O20" s="42">
        <v>22.84</v>
      </c>
      <c r="P20" s="34">
        <f t="shared" si="5"/>
        <v>82.84</v>
      </c>
      <c r="Q20" s="34">
        <f t="shared" si="6"/>
        <v>165.77</v>
      </c>
      <c r="R20" s="34"/>
      <c r="S20" s="42"/>
      <c r="T20" s="34">
        <f t="shared" si="7"/>
        <v>82.885000000000005</v>
      </c>
      <c r="U20" s="33">
        <f t="shared" si="8"/>
        <v>1</v>
      </c>
      <c r="V20" s="34">
        <f t="shared" si="9"/>
        <v>22.885000000000005</v>
      </c>
    </row>
    <row r="21" spans="1:22" x14ac:dyDescent="0.25">
      <c r="A21" s="15">
        <f>RANK(D21,D6:D21)</f>
        <v>13</v>
      </c>
      <c r="B21" s="16" t="s">
        <v>87</v>
      </c>
      <c r="C21" s="17"/>
      <c r="D21" s="18">
        <f t="shared" si="0"/>
        <v>25.002511300853847</v>
      </c>
      <c r="E21" s="19">
        <f t="shared" si="1"/>
        <v>2</v>
      </c>
      <c r="F21" s="39">
        <f t="shared" si="2"/>
        <v>29.324999999999989</v>
      </c>
      <c r="G21" s="21"/>
      <c r="H21" s="40">
        <f t="shared" si="3"/>
        <v>149.32499999999999</v>
      </c>
      <c r="I21" s="40"/>
      <c r="J21" s="41">
        <v>2</v>
      </c>
      <c r="K21" s="42">
        <v>29.05</v>
      </c>
      <c r="L21" s="34">
        <f t="shared" si="4"/>
        <v>149.05000000000001</v>
      </c>
      <c r="N21" s="41">
        <v>2</v>
      </c>
      <c r="O21" s="42">
        <v>29.6</v>
      </c>
      <c r="P21" s="34">
        <f t="shared" si="5"/>
        <v>149.6</v>
      </c>
      <c r="Q21" s="34">
        <f t="shared" si="6"/>
        <v>298.64999999999998</v>
      </c>
      <c r="R21" s="34"/>
      <c r="S21" s="42"/>
      <c r="T21" s="34">
        <f t="shared" si="7"/>
        <v>149.32499999999999</v>
      </c>
      <c r="U21" s="33">
        <f t="shared" si="8"/>
        <v>2</v>
      </c>
      <c r="V21" s="34">
        <f t="shared" si="9"/>
        <v>29.324999999999989</v>
      </c>
    </row>
    <row r="22" spans="1:22" ht="14.25" customHeight="1" thickBot="1" x14ac:dyDescent="0.3">
      <c r="A22" s="15"/>
      <c r="B22" s="4" t="s">
        <v>108</v>
      </c>
      <c r="C22" s="4"/>
      <c r="D22" s="18"/>
      <c r="E22" s="19" t="str">
        <f t="shared" si="1"/>
        <v xml:space="preserve"> </v>
      </c>
      <c r="F22" s="39">
        <f t="shared" si="2"/>
        <v>41.67</v>
      </c>
      <c r="G22" s="5"/>
      <c r="H22" s="40">
        <f t="shared" si="3"/>
        <v>41.67</v>
      </c>
      <c r="I22" s="14"/>
      <c r="J22" s="33"/>
      <c r="K22" s="34">
        <v>41.8</v>
      </c>
      <c r="L22" s="34">
        <f t="shared" si="4"/>
        <v>41.8</v>
      </c>
      <c r="N22" s="33"/>
      <c r="O22" s="34">
        <v>41.54</v>
      </c>
      <c r="P22" s="34">
        <f t="shared" si="5"/>
        <v>41.54</v>
      </c>
      <c r="Q22" s="34">
        <f t="shared" si="6"/>
        <v>83.34</v>
      </c>
      <c r="R22" s="34"/>
      <c r="S22" s="36" t="s">
        <v>9</v>
      </c>
      <c r="T22" s="34">
        <f t="shared" si="7"/>
        <v>41.67</v>
      </c>
      <c r="U22" s="33">
        <f t="shared" si="8"/>
        <v>0</v>
      </c>
      <c r="V22" s="34">
        <f t="shared" si="9"/>
        <v>41.67</v>
      </c>
    </row>
    <row r="23" spans="1:22" ht="14.25" customHeight="1" thickTop="1" thickBot="1" x14ac:dyDescent="0.3">
      <c r="B23" s="25" t="s">
        <v>5</v>
      </c>
      <c r="C23" s="26"/>
      <c r="D23" s="27"/>
      <c r="E23" s="7"/>
      <c r="F23" s="37"/>
      <c r="G23" s="9"/>
      <c r="H23" s="14">
        <f>SMALL(T25:T40,(COUNTIF(T25:T40,0)+1))</f>
        <v>47.924999999999997</v>
      </c>
      <c r="I23" s="14"/>
      <c r="J23" s="35" t="s">
        <v>21</v>
      </c>
      <c r="K23" s="34"/>
      <c r="L23" s="34" t="s">
        <v>1</v>
      </c>
      <c r="N23" s="35" t="s">
        <v>22</v>
      </c>
      <c r="O23" s="34"/>
      <c r="P23" s="34"/>
      <c r="Q23" s="34" t="s">
        <v>10</v>
      </c>
      <c r="R23" s="34"/>
      <c r="S23" s="36" t="s">
        <v>11</v>
      </c>
      <c r="T23" s="34" t="s">
        <v>12</v>
      </c>
      <c r="U23" s="33" t="s">
        <v>12</v>
      </c>
    </row>
    <row r="24" spans="1:22" ht="14.4" thickTop="1" thickBot="1" x14ac:dyDescent="0.3">
      <c r="A24" s="1" t="s">
        <v>2</v>
      </c>
      <c r="B24" s="10"/>
      <c r="C24" s="10"/>
      <c r="D24" s="44" t="s">
        <v>3</v>
      </c>
      <c r="E24" s="45" t="s">
        <v>13</v>
      </c>
      <c r="F24" s="38" t="s">
        <v>14</v>
      </c>
      <c r="G24" s="12"/>
      <c r="H24" s="5" t="s">
        <v>15</v>
      </c>
      <c r="I24" s="5"/>
      <c r="J24" s="33" t="s">
        <v>16</v>
      </c>
      <c r="K24" s="34" t="s">
        <v>17</v>
      </c>
      <c r="L24" s="34" t="s">
        <v>18</v>
      </c>
      <c r="N24" s="33" t="s">
        <v>16</v>
      </c>
      <c r="O24" s="34" t="s">
        <v>17</v>
      </c>
      <c r="P24" s="34" t="s">
        <v>18</v>
      </c>
      <c r="Q24" s="34" t="s">
        <v>18</v>
      </c>
      <c r="R24" s="34"/>
      <c r="S24" s="36" t="s">
        <v>19</v>
      </c>
      <c r="T24" s="34" t="s">
        <v>18</v>
      </c>
      <c r="U24" s="33" t="s">
        <v>20</v>
      </c>
      <c r="V24" s="1" t="s">
        <v>19</v>
      </c>
    </row>
    <row r="25" spans="1:22" ht="13.8" thickTop="1" x14ac:dyDescent="0.25">
      <c r="A25" s="15">
        <f>RANK(D25,D25:D40)</f>
        <v>1</v>
      </c>
      <c r="B25" s="16" t="s">
        <v>65</v>
      </c>
      <c r="C25" s="17"/>
      <c r="D25" s="18">
        <f t="shared" ref="D25:D40" si="10">IF(H25=0,0,($H$23/H25)*100)</f>
        <v>100</v>
      </c>
      <c r="E25" s="19" t="str">
        <f t="shared" ref="E25:E40" si="11">IF(U25=0," ",U25)</f>
        <v xml:space="preserve"> </v>
      </c>
      <c r="F25" s="39">
        <f t="shared" ref="F25:F40" si="12">V25</f>
        <v>47.924999999999997</v>
      </c>
      <c r="G25" s="21"/>
      <c r="H25" s="40">
        <f t="shared" ref="H25:H40" si="13">(T25)</f>
        <v>47.924999999999997</v>
      </c>
      <c r="I25" s="40"/>
      <c r="J25" s="41"/>
      <c r="K25" s="42">
        <v>47.95</v>
      </c>
      <c r="L25" s="34">
        <f t="shared" ref="L25:L40" si="14">SUM(J25*60,K25)</f>
        <v>47.95</v>
      </c>
      <c r="N25" s="41"/>
      <c r="O25" s="42">
        <v>47.9</v>
      </c>
      <c r="P25" s="34">
        <f t="shared" ref="P25:P40" si="15">SUM(N25*60,O25)</f>
        <v>47.9</v>
      </c>
      <c r="Q25" s="34">
        <f t="shared" ref="Q25:Q40" si="16">IF(P25=0,L25,SUM(L25,P25))</f>
        <v>95.85</v>
      </c>
      <c r="R25" s="34"/>
      <c r="S25" s="42"/>
      <c r="T25" s="34">
        <f t="shared" ref="T25:T40" si="17">IF(P25=0,SUM(Q25,S25),SUM(Q25/2,S25))</f>
        <v>47.924999999999997</v>
      </c>
      <c r="U25" s="33">
        <f t="shared" ref="U25:U40" si="18">QUOTIENT(T25,60)</f>
        <v>0</v>
      </c>
      <c r="V25" s="34">
        <f>SUM(T25-(U25*60))</f>
        <v>47.924999999999997</v>
      </c>
    </row>
    <row r="26" spans="1:22" x14ac:dyDescent="0.25">
      <c r="A26" s="15">
        <f>RANK(D26,D25:D40)</f>
        <v>10</v>
      </c>
      <c r="B26" s="16" t="s">
        <v>66</v>
      </c>
      <c r="C26" s="23"/>
      <c r="D26" s="18">
        <f t="shared" si="10"/>
        <v>26.667965054810526</v>
      </c>
      <c r="E26" s="19">
        <f t="shared" si="11"/>
        <v>2</v>
      </c>
      <c r="F26" s="39">
        <f t="shared" si="12"/>
        <v>59.70999999999998</v>
      </c>
      <c r="G26" s="21"/>
      <c r="H26" s="40">
        <f t="shared" si="13"/>
        <v>179.70999999999998</v>
      </c>
      <c r="I26" s="40"/>
      <c r="J26" s="41">
        <v>2</v>
      </c>
      <c r="K26" s="42">
        <v>58.94</v>
      </c>
      <c r="L26" s="34">
        <f t="shared" si="14"/>
        <v>178.94</v>
      </c>
      <c r="N26" s="41">
        <v>3</v>
      </c>
      <c r="O26" s="42">
        <v>0.48</v>
      </c>
      <c r="P26" s="34">
        <f t="shared" si="15"/>
        <v>180.48</v>
      </c>
      <c r="Q26" s="34">
        <f t="shared" si="16"/>
        <v>359.41999999999996</v>
      </c>
      <c r="R26" s="34"/>
      <c r="S26" s="42"/>
      <c r="T26" s="34">
        <f t="shared" si="17"/>
        <v>179.70999999999998</v>
      </c>
      <c r="U26" s="33">
        <f t="shared" si="18"/>
        <v>2</v>
      </c>
      <c r="V26" s="34">
        <f t="shared" ref="V26:V40" si="19">T26-(U26*60)</f>
        <v>59.70999999999998</v>
      </c>
    </row>
    <row r="27" spans="1:22" x14ac:dyDescent="0.25">
      <c r="A27" s="15">
        <f>RANK(D27,D25:D40)</f>
        <v>8</v>
      </c>
      <c r="B27" s="16" t="s">
        <v>60</v>
      </c>
      <c r="C27" s="23"/>
      <c r="D27" s="18">
        <f t="shared" si="10"/>
        <v>29.90546316807588</v>
      </c>
      <c r="E27" s="19">
        <f t="shared" si="11"/>
        <v>2</v>
      </c>
      <c r="F27" s="39">
        <f t="shared" si="12"/>
        <v>40.254999999999995</v>
      </c>
      <c r="G27" s="21"/>
      <c r="H27" s="40">
        <f t="shared" si="13"/>
        <v>160.255</v>
      </c>
      <c r="I27" s="40"/>
      <c r="J27" s="41">
        <v>2</v>
      </c>
      <c r="K27" s="42">
        <v>40.61</v>
      </c>
      <c r="L27" s="34">
        <f t="shared" si="14"/>
        <v>160.61000000000001</v>
      </c>
      <c r="N27" s="41">
        <v>2</v>
      </c>
      <c r="O27" s="42">
        <v>39.9</v>
      </c>
      <c r="P27" s="34">
        <f t="shared" si="15"/>
        <v>159.9</v>
      </c>
      <c r="Q27" s="34">
        <f t="shared" si="16"/>
        <v>320.51</v>
      </c>
      <c r="R27" s="34"/>
      <c r="S27" s="42"/>
      <c r="T27" s="34">
        <f t="shared" si="17"/>
        <v>160.255</v>
      </c>
      <c r="U27" s="33">
        <f t="shared" si="18"/>
        <v>2</v>
      </c>
      <c r="V27" s="34">
        <f t="shared" si="19"/>
        <v>40.254999999999995</v>
      </c>
    </row>
    <row r="28" spans="1:22" x14ac:dyDescent="0.25">
      <c r="A28" s="15">
        <f>RANK(D28,D25:D40)</f>
        <v>5</v>
      </c>
      <c r="B28" s="16" t="s">
        <v>88</v>
      </c>
      <c r="C28" s="23"/>
      <c r="D28" s="18">
        <f t="shared" si="10"/>
        <v>64.311594202898547</v>
      </c>
      <c r="E28" s="19"/>
      <c r="F28" s="39">
        <f t="shared" si="12"/>
        <v>14.519999999999996</v>
      </c>
      <c r="G28" s="21"/>
      <c r="H28" s="40">
        <f t="shared" si="13"/>
        <v>74.52</v>
      </c>
      <c r="I28" s="40"/>
      <c r="J28" s="41">
        <v>1</v>
      </c>
      <c r="K28" s="42">
        <v>15.19</v>
      </c>
      <c r="L28" s="34">
        <f t="shared" si="14"/>
        <v>75.19</v>
      </c>
      <c r="N28" s="41">
        <v>1</v>
      </c>
      <c r="O28" s="42">
        <v>13.85</v>
      </c>
      <c r="P28" s="34">
        <f t="shared" si="15"/>
        <v>73.849999999999994</v>
      </c>
      <c r="Q28" s="34">
        <f t="shared" si="16"/>
        <v>149.04</v>
      </c>
      <c r="R28" s="34"/>
      <c r="S28" s="42"/>
      <c r="T28" s="34">
        <f t="shared" si="17"/>
        <v>74.52</v>
      </c>
      <c r="U28" s="33">
        <f t="shared" si="18"/>
        <v>1</v>
      </c>
      <c r="V28" s="34">
        <f t="shared" si="19"/>
        <v>14.519999999999996</v>
      </c>
    </row>
    <row r="29" spans="1:22" x14ac:dyDescent="0.25">
      <c r="A29" s="15">
        <f>RANK(D29,D25:D40)</f>
        <v>2</v>
      </c>
      <c r="B29" s="16" t="s">
        <v>89</v>
      </c>
      <c r="C29" s="23"/>
      <c r="D29" s="18">
        <f t="shared" si="10"/>
        <v>90.982439487422866</v>
      </c>
      <c r="E29" s="19"/>
      <c r="F29" s="39">
        <f t="shared" si="12"/>
        <v>52.674999999999997</v>
      </c>
      <c r="G29" s="21"/>
      <c r="H29" s="40">
        <f t="shared" si="13"/>
        <v>52.674999999999997</v>
      </c>
      <c r="I29" s="40"/>
      <c r="J29" s="41"/>
      <c r="K29" s="42">
        <v>52.63</v>
      </c>
      <c r="L29" s="34">
        <f t="shared" si="14"/>
        <v>52.63</v>
      </c>
      <c r="N29" s="41"/>
      <c r="O29" s="42">
        <v>52.72</v>
      </c>
      <c r="P29" s="34">
        <f t="shared" si="15"/>
        <v>52.72</v>
      </c>
      <c r="Q29" s="34">
        <f t="shared" si="16"/>
        <v>105.35</v>
      </c>
      <c r="R29" s="34"/>
      <c r="S29" s="42"/>
      <c r="T29" s="34">
        <f t="shared" si="17"/>
        <v>52.674999999999997</v>
      </c>
      <c r="U29" s="33">
        <f t="shared" si="18"/>
        <v>0</v>
      </c>
      <c r="V29" s="34">
        <f t="shared" si="19"/>
        <v>52.674999999999997</v>
      </c>
    </row>
    <row r="30" spans="1:22" x14ac:dyDescent="0.25">
      <c r="A30" s="15">
        <f>RANK(D30,D25:D40)</f>
        <v>9</v>
      </c>
      <c r="B30" s="16" t="s">
        <v>90</v>
      </c>
      <c r="C30" s="23"/>
      <c r="D30" s="18">
        <f t="shared" si="10"/>
        <v>29.672166671826144</v>
      </c>
      <c r="E30" s="19">
        <f t="shared" si="11"/>
        <v>2</v>
      </c>
      <c r="F30" s="39">
        <f t="shared" si="12"/>
        <v>41.514999999999986</v>
      </c>
      <c r="G30" s="21"/>
      <c r="H30" s="40">
        <f t="shared" si="13"/>
        <v>161.51499999999999</v>
      </c>
      <c r="I30" s="40"/>
      <c r="J30" s="41">
        <v>2</v>
      </c>
      <c r="K30" s="42">
        <v>41.52</v>
      </c>
      <c r="L30" s="34">
        <f t="shared" si="14"/>
        <v>161.52000000000001</v>
      </c>
      <c r="N30" s="41">
        <v>2</v>
      </c>
      <c r="O30" s="42">
        <v>41.51</v>
      </c>
      <c r="P30" s="34">
        <f t="shared" si="15"/>
        <v>161.51</v>
      </c>
      <c r="Q30" s="34">
        <f t="shared" si="16"/>
        <v>323.02999999999997</v>
      </c>
      <c r="R30" s="34"/>
      <c r="S30" s="42"/>
      <c r="T30" s="34">
        <f t="shared" si="17"/>
        <v>161.51499999999999</v>
      </c>
      <c r="U30" s="33">
        <f t="shared" si="18"/>
        <v>2</v>
      </c>
      <c r="V30" s="34">
        <f t="shared" si="19"/>
        <v>41.514999999999986</v>
      </c>
    </row>
    <row r="31" spans="1:22" x14ac:dyDescent="0.25">
      <c r="A31" s="15">
        <f>RANK(D31,D25:D40)</f>
        <v>6</v>
      </c>
      <c r="B31" s="16" t="s">
        <v>91</v>
      </c>
      <c r="C31" s="23"/>
      <c r="D31" s="18">
        <f t="shared" si="10"/>
        <v>64.221105527638187</v>
      </c>
      <c r="E31" s="19">
        <f t="shared" si="11"/>
        <v>1</v>
      </c>
      <c r="F31" s="39">
        <f t="shared" si="12"/>
        <v>14.625</v>
      </c>
      <c r="G31" s="21"/>
      <c r="H31" s="40">
        <f t="shared" si="13"/>
        <v>74.625</v>
      </c>
      <c r="I31" s="40"/>
      <c r="J31" s="41">
        <v>1</v>
      </c>
      <c r="K31" s="42">
        <v>14.42</v>
      </c>
      <c r="L31" s="34">
        <f t="shared" si="14"/>
        <v>74.42</v>
      </c>
      <c r="N31" s="41">
        <v>1</v>
      </c>
      <c r="O31" s="42">
        <v>14.83</v>
      </c>
      <c r="P31" s="34">
        <f t="shared" si="15"/>
        <v>74.83</v>
      </c>
      <c r="Q31" s="34">
        <f t="shared" si="16"/>
        <v>149.25</v>
      </c>
      <c r="R31" s="34"/>
      <c r="S31" s="42"/>
      <c r="T31" s="34">
        <f t="shared" si="17"/>
        <v>74.625</v>
      </c>
      <c r="U31" s="33">
        <f t="shared" si="18"/>
        <v>1</v>
      </c>
      <c r="V31" s="34">
        <f t="shared" si="19"/>
        <v>14.625</v>
      </c>
    </row>
    <row r="32" spans="1:22" x14ac:dyDescent="0.25">
      <c r="A32" s="15">
        <f>RANK(D32,D25:D40)</f>
        <v>3</v>
      </c>
      <c r="B32" s="16" t="s">
        <v>67</v>
      </c>
      <c r="C32" s="23"/>
      <c r="D32" s="18">
        <f t="shared" si="10"/>
        <v>68.269230769230774</v>
      </c>
      <c r="E32" s="19">
        <f t="shared" si="11"/>
        <v>1</v>
      </c>
      <c r="F32" s="39">
        <f t="shared" si="12"/>
        <v>10.199999999999989</v>
      </c>
      <c r="G32" s="21"/>
      <c r="H32" s="40">
        <f t="shared" si="13"/>
        <v>70.199999999999989</v>
      </c>
      <c r="I32" s="40"/>
      <c r="J32" s="41">
        <v>1</v>
      </c>
      <c r="K32" s="42">
        <v>10.38</v>
      </c>
      <c r="L32" s="34">
        <f t="shared" si="14"/>
        <v>70.38</v>
      </c>
      <c r="N32" s="41">
        <v>1</v>
      </c>
      <c r="O32" s="42">
        <v>10.02</v>
      </c>
      <c r="P32" s="34">
        <f t="shared" si="15"/>
        <v>70.02</v>
      </c>
      <c r="Q32" s="34">
        <f t="shared" si="16"/>
        <v>140.39999999999998</v>
      </c>
      <c r="R32" s="34"/>
      <c r="S32" s="42"/>
      <c r="T32" s="34">
        <f t="shared" si="17"/>
        <v>70.199999999999989</v>
      </c>
      <c r="U32" s="33">
        <f t="shared" si="18"/>
        <v>1</v>
      </c>
      <c r="V32" s="34">
        <f t="shared" si="19"/>
        <v>10.199999999999989</v>
      </c>
    </row>
    <row r="33" spans="1:22" x14ac:dyDescent="0.25">
      <c r="A33" s="15">
        <f>RANK(D33,D25:D40)</f>
        <v>7</v>
      </c>
      <c r="B33" s="16" t="s">
        <v>68</v>
      </c>
      <c r="C33" s="23"/>
      <c r="D33" s="18">
        <f t="shared" si="10"/>
        <v>44.571029993024872</v>
      </c>
      <c r="E33" s="19">
        <f t="shared" si="11"/>
        <v>1</v>
      </c>
      <c r="F33" s="39">
        <f t="shared" si="12"/>
        <v>47.525000000000006</v>
      </c>
      <c r="G33" s="21"/>
      <c r="H33" s="40">
        <f t="shared" si="13"/>
        <v>107.52500000000001</v>
      </c>
      <c r="I33" s="40"/>
      <c r="J33" s="41">
        <v>1</v>
      </c>
      <c r="K33" s="42">
        <v>46.87</v>
      </c>
      <c r="L33" s="34">
        <f t="shared" si="14"/>
        <v>106.87</v>
      </c>
      <c r="N33" s="41">
        <v>1</v>
      </c>
      <c r="O33" s="42">
        <v>48.18</v>
      </c>
      <c r="P33" s="34">
        <f t="shared" si="15"/>
        <v>108.18</v>
      </c>
      <c r="Q33" s="34">
        <f t="shared" si="16"/>
        <v>215.05</v>
      </c>
      <c r="R33" s="34"/>
      <c r="S33" s="42"/>
      <c r="T33" s="34">
        <f t="shared" si="17"/>
        <v>107.52500000000001</v>
      </c>
      <c r="U33" s="33">
        <f t="shared" si="18"/>
        <v>1</v>
      </c>
      <c r="V33" s="34">
        <f t="shared" si="19"/>
        <v>47.525000000000006</v>
      </c>
    </row>
    <row r="34" spans="1:22" x14ac:dyDescent="0.25">
      <c r="A34" s="15">
        <f>RANK(D34,D25:D40)</f>
        <v>4</v>
      </c>
      <c r="B34" s="16" t="s">
        <v>92</v>
      </c>
      <c r="C34" s="23"/>
      <c r="D34" s="18">
        <f t="shared" si="10"/>
        <v>64.798539751216865</v>
      </c>
      <c r="E34" s="19">
        <f t="shared" si="11"/>
        <v>1</v>
      </c>
      <c r="F34" s="39">
        <f t="shared" si="12"/>
        <v>13.960000000000008</v>
      </c>
      <c r="G34" s="21"/>
      <c r="H34" s="40">
        <f t="shared" si="13"/>
        <v>73.960000000000008</v>
      </c>
      <c r="I34" s="40"/>
      <c r="J34" s="41">
        <v>1</v>
      </c>
      <c r="K34" s="42">
        <v>14</v>
      </c>
      <c r="L34" s="34">
        <f t="shared" si="14"/>
        <v>74</v>
      </c>
      <c r="N34" s="41">
        <v>1</v>
      </c>
      <c r="O34" s="42">
        <v>13.92</v>
      </c>
      <c r="P34" s="34">
        <f t="shared" si="15"/>
        <v>73.92</v>
      </c>
      <c r="Q34" s="34">
        <f t="shared" si="16"/>
        <v>147.92000000000002</v>
      </c>
      <c r="R34" s="34"/>
      <c r="S34" s="42"/>
      <c r="T34" s="34">
        <f t="shared" si="17"/>
        <v>73.960000000000008</v>
      </c>
      <c r="U34" s="33">
        <f t="shared" si="18"/>
        <v>1</v>
      </c>
      <c r="V34" s="34">
        <f t="shared" si="19"/>
        <v>13.960000000000008</v>
      </c>
    </row>
    <row r="35" spans="1:22" x14ac:dyDescent="0.25">
      <c r="A35" s="15">
        <f>RANK(D35,D25:D40)</f>
        <v>11</v>
      </c>
      <c r="B35" s="16">
        <f>'TOTAL OVERALL'!B35</f>
        <v>0</v>
      </c>
      <c r="C35" s="23"/>
      <c r="D35" s="18">
        <f t="shared" si="10"/>
        <v>0</v>
      </c>
      <c r="E35" s="19" t="str">
        <f t="shared" si="11"/>
        <v xml:space="preserve"> </v>
      </c>
      <c r="F35" s="39">
        <f t="shared" si="12"/>
        <v>0</v>
      </c>
      <c r="G35" s="21"/>
      <c r="H35" s="40">
        <f t="shared" si="13"/>
        <v>0</v>
      </c>
      <c r="I35" s="40"/>
      <c r="J35" s="41"/>
      <c r="K35" s="42"/>
      <c r="L35" s="34">
        <f t="shared" si="14"/>
        <v>0</v>
      </c>
      <c r="N35" s="41"/>
      <c r="O35" s="42"/>
      <c r="P35" s="34">
        <f t="shared" si="15"/>
        <v>0</v>
      </c>
      <c r="Q35" s="34">
        <f t="shared" si="16"/>
        <v>0</v>
      </c>
      <c r="R35" s="34"/>
      <c r="S35" s="42"/>
      <c r="T35" s="34">
        <f t="shared" si="17"/>
        <v>0</v>
      </c>
      <c r="U35" s="33">
        <f t="shared" si="18"/>
        <v>0</v>
      </c>
      <c r="V35" s="34">
        <f t="shared" si="19"/>
        <v>0</v>
      </c>
    </row>
    <row r="36" spans="1:22" x14ac:dyDescent="0.25">
      <c r="A36" s="15">
        <f>RANK(D36,D25:D40)</f>
        <v>11</v>
      </c>
      <c r="B36" s="16">
        <f>'TOTAL OVERALL'!B36</f>
        <v>0</v>
      </c>
      <c r="C36" s="23"/>
      <c r="D36" s="18">
        <f t="shared" si="10"/>
        <v>0</v>
      </c>
      <c r="E36" s="19" t="str">
        <f t="shared" si="11"/>
        <v xml:space="preserve"> </v>
      </c>
      <c r="F36" s="39">
        <f t="shared" si="12"/>
        <v>0</v>
      </c>
      <c r="G36" s="21"/>
      <c r="H36" s="40">
        <f t="shared" si="13"/>
        <v>0</v>
      </c>
      <c r="I36" s="40"/>
      <c r="J36" s="41"/>
      <c r="K36" s="42"/>
      <c r="L36" s="34">
        <f t="shared" si="14"/>
        <v>0</v>
      </c>
      <c r="N36" s="41"/>
      <c r="O36" s="42"/>
      <c r="P36" s="34">
        <f t="shared" si="15"/>
        <v>0</v>
      </c>
      <c r="Q36" s="34">
        <f t="shared" si="16"/>
        <v>0</v>
      </c>
      <c r="R36" s="34"/>
      <c r="S36" s="42"/>
      <c r="T36" s="34">
        <f t="shared" si="17"/>
        <v>0</v>
      </c>
      <c r="U36" s="33">
        <f t="shared" si="18"/>
        <v>0</v>
      </c>
      <c r="V36" s="34">
        <f t="shared" si="19"/>
        <v>0</v>
      </c>
    </row>
    <row r="37" spans="1:22" x14ac:dyDescent="0.25">
      <c r="A37" s="15">
        <f>RANK(D37,D25:D40)</f>
        <v>11</v>
      </c>
      <c r="B37" s="16">
        <f>'TOTAL OVERALL'!B37</f>
        <v>0</v>
      </c>
      <c r="C37" s="23"/>
      <c r="D37" s="18">
        <f t="shared" si="10"/>
        <v>0</v>
      </c>
      <c r="E37" s="19" t="str">
        <f t="shared" si="11"/>
        <v xml:space="preserve"> </v>
      </c>
      <c r="F37" s="39">
        <f t="shared" si="12"/>
        <v>0</v>
      </c>
      <c r="G37" s="21"/>
      <c r="H37" s="40">
        <f t="shared" si="13"/>
        <v>0</v>
      </c>
      <c r="I37" s="40"/>
      <c r="J37" s="41"/>
      <c r="K37" s="42"/>
      <c r="L37" s="34">
        <f t="shared" si="14"/>
        <v>0</v>
      </c>
      <c r="N37" s="41"/>
      <c r="O37" s="42"/>
      <c r="P37" s="34">
        <f t="shared" si="15"/>
        <v>0</v>
      </c>
      <c r="Q37" s="34">
        <f t="shared" si="16"/>
        <v>0</v>
      </c>
      <c r="R37" s="34"/>
      <c r="S37" s="42"/>
      <c r="T37" s="34">
        <f t="shared" si="17"/>
        <v>0</v>
      </c>
      <c r="U37" s="33">
        <f t="shared" si="18"/>
        <v>0</v>
      </c>
      <c r="V37" s="34">
        <f t="shared" si="19"/>
        <v>0</v>
      </c>
    </row>
    <row r="38" spans="1:22" x14ac:dyDescent="0.25">
      <c r="A38" s="15">
        <f>RANK(D38,D25:D40)</f>
        <v>11</v>
      </c>
      <c r="B38" s="16">
        <f>'TOTAL OVERALL'!B38</f>
        <v>0</v>
      </c>
      <c r="C38" s="23"/>
      <c r="D38" s="18">
        <f t="shared" si="10"/>
        <v>0</v>
      </c>
      <c r="E38" s="19" t="str">
        <f t="shared" si="11"/>
        <v xml:space="preserve"> </v>
      </c>
      <c r="F38" s="39">
        <f t="shared" si="12"/>
        <v>0</v>
      </c>
      <c r="G38" s="21"/>
      <c r="H38" s="40">
        <f t="shared" si="13"/>
        <v>0</v>
      </c>
      <c r="I38" s="40"/>
      <c r="J38" s="41"/>
      <c r="K38" s="42"/>
      <c r="L38" s="34">
        <f t="shared" si="14"/>
        <v>0</v>
      </c>
      <c r="N38" s="41"/>
      <c r="O38" s="42"/>
      <c r="P38" s="34">
        <f t="shared" si="15"/>
        <v>0</v>
      </c>
      <c r="Q38" s="34">
        <f t="shared" si="16"/>
        <v>0</v>
      </c>
      <c r="R38" s="34"/>
      <c r="S38" s="42"/>
      <c r="T38" s="34">
        <f t="shared" si="17"/>
        <v>0</v>
      </c>
      <c r="U38" s="33">
        <f t="shared" si="18"/>
        <v>0</v>
      </c>
      <c r="V38" s="34">
        <f t="shared" si="19"/>
        <v>0</v>
      </c>
    </row>
    <row r="39" spans="1:22" x14ac:dyDescent="0.25">
      <c r="A39" s="15">
        <f>RANK(D39,D25:D40)</f>
        <v>11</v>
      </c>
      <c r="B39" s="16">
        <f>'TOTAL OVERALL'!B39</f>
        <v>0</v>
      </c>
      <c r="C39" s="23"/>
      <c r="D39" s="18">
        <f t="shared" si="10"/>
        <v>0</v>
      </c>
      <c r="E39" s="19" t="str">
        <f t="shared" si="11"/>
        <v xml:space="preserve"> </v>
      </c>
      <c r="F39" s="39">
        <f t="shared" si="12"/>
        <v>0</v>
      </c>
      <c r="G39" s="21"/>
      <c r="H39" s="40">
        <f t="shared" si="13"/>
        <v>0</v>
      </c>
      <c r="I39" s="40"/>
      <c r="J39" s="41"/>
      <c r="K39" s="42"/>
      <c r="L39" s="34">
        <f t="shared" si="14"/>
        <v>0</v>
      </c>
      <c r="N39" s="41"/>
      <c r="O39" s="42"/>
      <c r="P39" s="34">
        <f t="shared" si="15"/>
        <v>0</v>
      </c>
      <c r="Q39" s="34">
        <f t="shared" si="16"/>
        <v>0</v>
      </c>
      <c r="R39" s="34"/>
      <c r="S39" s="42"/>
      <c r="T39" s="34">
        <f t="shared" si="17"/>
        <v>0</v>
      </c>
      <c r="U39" s="33">
        <f t="shared" si="18"/>
        <v>0</v>
      </c>
      <c r="V39" s="34">
        <f t="shared" si="19"/>
        <v>0</v>
      </c>
    </row>
    <row r="40" spans="1:22" x14ac:dyDescent="0.25">
      <c r="A40" s="15">
        <f>RANK(D40,D25:D40)</f>
        <v>11</v>
      </c>
      <c r="B40" s="16">
        <f>'TOTAL OVERALL'!B40</f>
        <v>0</v>
      </c>
      <c r="C40" s="23"/>
      <c r="D40" s="18">
        <f t="shared" si="10"/>
        <v>0</v>
      </c>
      <c r="E40" s="19" t="str">
        <f t="shared" si="11"/>
        <v xml:space="preserve"> </v>
      </c>
      <c r="F40" s="39">
        <f t="shared" si="12"/>
        <v>0</v>
      </c>
      <c r="G40" s="21"/>
      <c r="H40" s="40">
        <f t="shared" si="13"/>
        <v>0</v>
      </c>
      <c r="I40" s="40"/>
      <c r="J40" s="41"/>
      <c r="K40" s="42"/>
      <c r="L40" s="34">
        <f t="shared" si="14"/>
        <v>0</v>
      </c>
      <c r="N40" s="41"/>
      <c r="O40" s="42"/>
      <c r="P40" s="34">
        <f t="shared" si="15"/>
        <v>0</v>
      </c>
      <c r="Q40" s="34">
        <f t="shared" si="16"/>
        <v>0</v>
      </c>
      <c r="R40" s="34"/>
      <c r="S40" s="42"/>
      <c r="T40" s="34">
        <f t="shared" si="17"/>
        <v>0</v>
      </c>
      <c r="U40" s="33">
        <f t="shared" si="18"/>
        <v>0</v>
      </c>
      <c r="V40" s="34">
        <f t="shared" si="19"/>
        <v>0</v>
      </c>
    </row>
    <row r="41" spans="1:22" ht="13.8" thickBot="1" x14ac:dyDescent="0.3">
      <c r="B41" s="16"/>
      <c r="C41" s="4"/>
      <c r="D41" s="24"/>
      <c r="E41" s="43"/>
      <c r="F41" s="5"/>
      <c r="G41" s="5"/>
      <c r="H41" s="14"/>
      <c r="I41" s="14"/>
      <c r="J41" s="33"/>
      <c r="K41" s="34"/>
      <c r="L41" s="34"/>
      <c r="N41" s="33"/>
      <c r="O41" s="34"/>
      <c r="P41" s="34"/>
      <c r="Q41" s="34"/>
      <c r="R41" s="34"/>
      <c r="S41" s="36" t="s">
        <v>9</v>
      </c>
      <c r="T41" s="34"/>
      <c r="U41" s="33"/>
    </row>
    <row r="42" spans="1:22" ht="14.4" thickTop="1" thickBot="1" x14ac:dyDescent="0.3">
      <c r="B42" s="25" t="s">
        <v>6</v>
      </c>
      <c r="C42" s="29"/>
      <c r="D42" s="27" t="s">
        <v>1</v>
      </c>
      <c r="E42" s="7"/>
      <c r="F42" s="37"/>
      <c r="G42" s="9"/>
      <c r="H42" s="14">
        <f>SMALL(T44:T51,(COUNTIF(T44:T51,0)+1))</f>
        <v>55.064999999999998</v>
      </c>
      <c r="I42" s="14"/>
      <c r="J42" s="35" t="s">
        <v>21</v>
      </c>
      <c r="K42" s="34"/>
      <c r="L42" s="34" t="s">
        <v>1</v>
      </c>
      <c r="N42" s="35" t="s">
        <v>22</v>
      </c>
      <c r="O42" s="34"/>
      <c r="P42" s="34"/>
      <c r="Q42" s="34" t="s">
        <v>10</v>
      </c>
      <c r="R42" s="34"/>
      <c r="S42" s="36" t="s">
        <v>11</v>
      </c>
      <c r="T42" s="34" t="s">
        <v>12</v>
      </c>
      <c r="U42" s="33" t="s">
        <v>12</v>
      </c>
    </row>
    <row r="43" spans="1:22" ht="14.4" thickTop="1" thickBot="1" x14ac:dyDescent="0.3">
      <c r="A43" s="1" t="s">
        <v>2</v>
      </c>
      <c r="B43" s="10"/>
      <c r="C43" s="10"/>
      <c r="D43" s="44" t="s">
        <v>3</v>
      </c>
      <c r="E43" s="45" t="s">
        <v>13</v>
      </c>
      <c r="F43" s="38" t="s">
        <v>14</v>
      </c>
      <c r="G43" s="12"/>
      <c r="H43" s="5" t="s">
        <v>15</v>
      </c>
      <c r="I43" s="5"/>
      <c r="J43" s="33" t="s">
        <v>16</v>
      </c>
      <c r="K43" s="34" t="s">
        <v>17</v>
      </c>
      <c r="L43" s="34" t="s">
        <v>18</v>
      </c>
      <c r="N43" s="33" t="s">
        <v>16</v>
      </c>
      <c r="O43" s="34" t="s">
        <v>17</v>
      </c>
      <c r="P43" s="34" t="s">
        <v>18</v>
      </c>
      <c r="Q43" s="34" t="s">
        <v>18</v>
      </c>
      <c r="R43" s="34"/>
      <c r="S43" s="36" t="s">
        <v>19</v>
      </c>
      <c r="T43" s="34" t="s">
        <v>18</v>
      </c>
      <c r="U43" s="33" t="s">
        <v>20</v>
      </c>
      <c r="V43" s="1" t="s">
        <v>19</v>
      </c>
    </row>
    <row r="44" spans="1:22" ht="13.8" thickTop="1" x14ac:dyDescent="0.25">
      <c r="A44" s="15">
        <f>RANK(D44,D44:D51)</f>
        <v>6</v>
      </c>
      <c r="B44" s="16" t="s">
        <v>59</v>
      </c>
      <c r="C44" s="17"/>
      <c r="D44" s="18">
        <f t="shared" ref="D44:D51" si="20">IF(H44=0,0,($H$42/H44)*100)</f>
        <v>40.888839385163735</v>
      </c>
      <c r="E44" s="19">
        <f t="shared" ref="E44:E51" si="21">IF(U44=0," ",U44)</f>
        <v>2</v>
      </c>
      <c r="F44" s="39">
        <f t="shared" ref="F44:F51" si="22">V44</f>
        <v>14.669999999999987</v>
      </c>
      <c r="G44" s="21"/>
      <c r="H44" s="40">
        <f t="shared" ref="H44:H51" si="23">(T44)</f>
        <v>134.66999999999999</v>
      </c>
      <c r="I44" s="40"/>
      <c r="J44" s="41">
        <v>2</v>
      </c>
      <c r="K44" s="42">
        <v>14.45</v>
      </c>
      <c r="L44" s="34">
        <f t="shared" ref="L44:L51" si="24">SUM(J44*60,K44)</f>
        <v>134.44999999999999</v>
      </c>
      <c r="N44" s="41">
        <v>2</v>
      </c>
      <c r="O44" s="42">
        <v>14.89</v>
      </c>
      <c r="P44" s="34">
        <f t="shared" ref="P44:P51" si="25">SUM(N44*60,O44)</f>
        <v>134.88999999999999</v>
      </c>
      <c r="Q44" s="34">
        <f t="shared" ref="Q44:Q51" si="26">IF(P44=0,L44,SUM(L44,P44))</f>
        <v>269.33999999999997</v>
      </c>
      <c r="R44" s="34"/>
      <c r="S44" s="42"/>
      <c r="T44" s="34">
        <f t="shared" ref="T44:T51" si="27">IF(P44=0,SUM(Q44,S44),SUM(Q44/2,S44))</f>
        <v>134.66999999999999</v>
      </c>
      <c r="U44" s="33">
        <f t="shared" ref="U44:U51" si="28">QUOTIENT(T44,60)</f>
        <v>2</v>
      </c>
      <c r="V44" s="34">
        <f>SUM(T44-(U44*60))</f>
        <v>14.669999999999987</v>
      </c>
    </row>
    <row r="45" spans="1:22" x14ac:dyDescent="0.25">
      <c r="A45" s="15">
        <f>RANK(D45,D44:D51)</f>
        <v>5</v>
      </c>
      <c r="B45" s="16" t="s">
        <v>93</v>
      </c>
      <c r="C45" s="23"/>
      <c r="D45" s="18">
        <f t="shared" si="20"/>
        <v>51.546922536859341</v>
      </c>
      <c r="E45" s="19">
        <f t="shared" si="21"/>
        <v>1</v>
      </c>
      <c r="F45" s="39">
        <f t="shared" si="22"/>
        <v>46.825000000000003</v>
      </c>
      <c r="G45" s="21"/>
      <c r="H45" s="40">
        <f t="shared" si="23"/>
        <v>106.825</v>
      </c>
      <c r="I45" s="40"/>
      <c r="J45" s="41">
        <v>1</v>
      </c>
      <c r="K45" s="42">
        <v>46.44</v>
      </c>
      <c r="L45" s="34">
        <f t="shared" si="24"/>
        <v>106.44</v>
      </c>
      <c r="N45" s="41">
        <v>1</v>
      </c>
      <c r="O45" s="42">
        <v>47.21</v>
      </c>
      <c r="P45" s="34">
        <f t="shared" si="25"/>
        <v>107.21000000000001</v>
      </c>
      <c r="Q45" s="34">
        <f t="shared" si="26"/>
        <v>213.65</v>
      </c>
      <c r="R45" s="34"/>
      <c r="S45" s="42"/>
      <c r="T45" s="34">
        <f t="shared" si="27"/>
        <v>106.825</v>
      </c>
      <c r="U45" s="33">
        <f t="shared" si="28"/>
        <v>1</v>
      </c>
      <c r="V45" s="34">
        <f t="shared" ref="V45:V51" si="29">T45-(U45*60)</f>
        <v>46.825000000000003</v>
      </c>
    </row>
    <row r="46" spans="1:22" x14ac:dyDescent="0.25">
      <c r="A46" s="15">
        <f>RANK(D46,D44:D51)</f>
        <v>1</v>
      </c>
      <c r="B46" s="16" t="s">
        <v>60</v>
      </c>
      <c r="C46" s="23"/>
      <c r="D46" s="18">
        <f t="shared" si="20"/>
        <v>100</v>
      </c>
      <c r="E46" s="19" t="str">
        <f t="shared" si="21"/>
        <v xml:space="preserve"> </v>
      </c>
      <c r="F46" s="39">
        <f t="shared" si="22"/>
        <v>55.064999999999998</v>
      </c>
      <c r="G46" s="21"/>
      <c r="H46" s="40">
        <f t="shared" si="23"/>
        <v>55.064999999999998</v>
      </c>
      <c r="I46" s="40"/>
      <c r="J46" s="41"/>
      <c r="K46" s="42">
        <v>55</v>
      </c>
      <c r="L46" s="34">
        <f t="shared" si="24"/>
        <v>55</v>
      </c>
      <c r="N46" s="41"/>
      <c r="O46" s="42">
        <v>55.13</v>
      </c>
      <c r="P46" s="34">
        <f t="shared" si="25"/>
        <v>55.13</v>
      </c>
      <c r="Q46" s="34">
        <f t="shared" si="26"/>
        <v>110.13</v>
      </c>
      <c r="R46" s="34"/>
      <c r="S46" s="42"/>
      <c r="T46" s="34">
        <f t="shared" si="27"/>
        <v>55.064999999999998</v>
      </c>
      <c r="U46" s="33">
        <f t="shared" si="28"/>
        <v>0</v>
      </c>
      <c r="V46" s="34">
        <f t="shared" si="29"/>
        <v>55.064999999999998</v>
      </c>
    </row>
    <row r="47" spans="1:22" x14ac:dyDescent="0.25">
      <c r="A47" s="15">
        <f>RANK(D47,D44:D51)</f>
        <v>4</v>
      </c>
      <c r="B47" s="16" t="s">
        <v>61</v>
      </c>
      <c r="C47" s="23"/>
      <c r="D47" s="18">
        <f t="shared" si="20"/>
        <v>62.188717601219722</v>
      </c>
      <c r="E47" s="19">
        <f t="shared" si="21"/>
        <v>1</v>
      </c>
      <c r="F47" s="39">
        <f t="shared" si="22"/>
        <v>28.544999999999987</v>
      </c>
      <c r="G47" s="21"/>
      <c r="H47" s="40">
        <f t="shared" si="23"/>
        <v>88.544999999999987</v>
      </c>
      <c r="I47" s="40"/>
      <c r="J47" s="41">
        <v>1</v>
      </c>
      <c r="K47" s="42">
        <v>28.54</v>
      </c>
      <c r="L47" s="34">
        <f t="shared" si="24"/>
        <v>88.539999999999992</v>
      </c>
      <c r="N47" s="41">
        <v>1</v>
      </c>
      <c r="O47" s="42">
        <v>28.55</v>
      </c>
      <c r="P47" s="34">
        <f t="shared" si="25"/>
        <v>88.55</v>
      </c>
      <c r="Q47" s="34">
        <f t="shared" si="26"/>
        <v>177.08999999999997</v>
      </c>
      <c r="R47" s="34"/>
      <c r="S47" s="42"/>
      <c r="T47" s="34">
        <f t="shared" si="27"/>
        <v>88.544999999999987</v>
      </c>
      <c r="U47" s="33">
        <f t="shared" si="28"/>
        <v>1</v>
      </c>
      <c r="V47" s="34">
        <f t="shared" si="29"/>
        <v>28.544999999999987</v>
      </c>
    </row>
    <row r="48" spans="1:22" x14ac:dyDescent="0.25">
      <c r="A48" s="15">
        <f>RANK(D48,D44:D51)</f>
        <v>8</v>
      </c>
      <c r="B48" s="16" t="s">
        <v>94</v>
      </c>
      <c r="C48" s="23"/>
      <c r="D48" s="18">
        <f t="shared" si="20"/>
        <v>0</v>
      </c>
      <c r="E48" s="19" t="str">
        <f t="shared" si="21"/>
        <v xml:space="preserve"> </v>
      </c>
      <c r="F48" s="39">
        <f t="shared" si="22"/>
        <v>0</v>
      </c>
      <c r="G48" s="21"/>
      <c r="H48" s="40">
        <f t="shared" si="23"/>
        <v>0</v>
      </c>
      <c r="I48" s="40"/>
      <c r="J48" s="41"/>
      <c r="K48" s="42"/>
      <c r="L48" s="34">
        <f t="shared" si="24"/>
        <v>0</v>
      </c>
      <c r="N48" s="41"/>
      <c r="O48" s="42"/>
      <c r="P48" s="34">
        <f t="shared" si="25"/>
        <v>0</v>
      </c>
      <c r="Q48" s="34">
        <f t="shared" si="26"/>
        <v>0</v>
      </c>
      <c r="R48" s="34"/>
      <c r="S48" s="42"/>
      <c r="T48" s="34">
        <f t="shared" si="27"/>
        <v>0</v>
      </c>
      <c r="U48" s="33">
        <f t="shared" si="28"/>
        <v>0</v>
      </c>
      <c r="V48" s="34">
        <f t="shared" si="29"/>
        <v>0</v>
      </c>
    </row>
    <row r="49" spans="1:22" x14ac:dyDescent="0.25">
      <c r="A49" s="15">
        <f>RANK(D49,D44:D51)</f>
        <v>2</v>
      </c>
      <c r="B49" s="16" t="s">
        <v>95</v>
      </c>
      <c r="C49" s="23"/>
      <c r="D49" s="18">
        <f t="shared" si="20"/>
        <v>79.418763972019889</v>
      </c>
      <c r="E49" s="19">
        <f t="shared" si="21"/>
        <v>1</v>
      </c>
      <c r="F49" s="39">
        <f t="shared" si="22"/>
        <v>9.335000000000008</v>
      </c>
      <c r="G49" s="21"/>
      <c r="H49" s="40">
        <f t="shared" si="23"/>
        <v>69.335000000000008</v>
      </c>
      <c r="I49" s="40"/>
      <c r="J49" s="41">
        <v>1</v>
      </c>
      <c r="K49" s="42">
        <v>9.31</v>
      </c>
      <c r="L49" s="34">
        <f t="shared" si="24"/>
        <v>69.31</v>
      </c>
      <c r="N49" s="41">
        <v>1</v>
      </c>
      <c r="O49" s="42">
        <v>9.36</v>
      </c>
      <c r="P49" s="34">
        <f t="shared" si="25"/>
        <v>69.36</v>
      </c>
      <c r="Q49" s="34">
        <f t="shared" si="26"/>
        <v>138.67000000000002</v>
      </c>
      <c r="R49" s="34"/>
      <c r="S49" s="42"/>
      <c r="T49" s="34">
        <f t="shared" si="27"/>
        <v>69.335000000000008</v>
      </c>
      <c r="U49" s="33">
        <f t="shared" si="28"/>
        <v>1</v>
      </c>
      <c r="V49" s="34">
        <f t="shared" si="29"/>
        <v>9.335000000000008</v>
      </c>
    </row>
    <row r="50" spans="1:22" x14ac:dyDescent="0.25">
      <c r="A50" s="15">
        <f>RANK(D50,D44:D51)</f>
        <v>7</v>
      </c>
      <c r="B50" s="16" t="s">
        <v>96</v>
      </c>
      <c r="C50" s="23"/>
      <c r="D50" s="18">
        <f t="shared" si="20"/>
        <v>30.400817092695853</v>
      </c>
      <c r="E50" s="19">
        <f t="shared" si="21"/>
        <v>3</v>
      </c>
      <c r="F50" s="39">
        <f t="shared" si="22"/>
        <v>1.1299999999999955</v>
      </c>
      <c r="G50" s="21"/>
      <c r="H50" s="40">
        <f t="shared" si="23"/>
        <v>181.13</v>
      </c>
      <c r="I50" s="40"/>
      <c r="J50" s="41">
        <v>3</v>
      </c>
      <c r="K50" s="42">
        <v>1.2</v>
      </c>
      <c r="L50" s="34">
        <f t="shared" si="24"/>
        <v>181.2</v>
      </c>
      <c r="N50" s="41">
        <v>3</v>
      </c>
      <c r="O50" s="42">
        <v>1.06</v>
      </c>
      <c r="P50" s="34">
        <f t="shared" si="25"/>
        <v>181.06</v>
      </c>
      <c r="Q50" s="34">
        <f t="shared" si="26"/>
        <v>362.26</v>
      </c>
      <c r="R50" s="34"/>
      <c r="S50" s="42"/>
      <c r="T50" s="34">
        <f t="shared" si="27"/>
        <v>181.13</v>
      </c>
      <c r="U50" s="33">
        <f t="shared" si="28"/>
        <v>3</v>
      </c>
      <c r="V50" s="34">
        <f t="shared" si="29"/>
        <v>1.1299999999999955</v>
      </c>
    </row>
    <row r="51" spans="1:22" x14ac:dyDescent="0.25">
      <c r="A51" s="15">
        <f>RANK(D51,D44:D51)</f>
        <v>3</v>
      </c>
      <c r="B51" s="16" t="s">
        <v>92</v>
      </c>
      <c r="C51" s="23"/>
      <c r="D51" s="18">
        <f t="shared" si="20"/>
        <v>64.392211892650408</v>
      </c>
      <c r="E51" s="19">
        <f t="shared" si="21"/>
        <v>1</v>
      </c>
      <c r="F51" s="39">
        <f t="shared" si="22"/>
        <v>25.515000000000001</v>
      </c>
      <c r="G51" s="21"/>
      <c r="H51" s="40">
        <f t="shared" si="23"/>
        <v>85.515000000000001</v>
      </c>
      <c r="I51" s="40"/>
      <c r="J51" s="41">
        <v>1</v>
      </c>
      <c r="K51" s="42">
        <v>25.43</v>
      </c>
      <c r="L51" s="34">
        <f t="shared" si="24"/>
        <v>85.43</v>
      </c>
      <c r="N51" s="41">
        <v>1</v>
      </c>
      <c r="O51" s="42">
        <v>25.6</v>
      </c>
      <c r="P51" s="34">
        <f t="shared" si="25"/>
        <v>85.6</v>
      </c>
      <c r="Q51" s="34">
        <f t="shared" si="26"/>
        <v>171.03</v>
      </c>
      <c r="R51" s="34"/>
      <c r="S51" s="42"/>
      <c r="T51" s="34">
        <f t="shared" si="27"/>
        <v>85.515000000000001</v>
      </c>
      <c r="U51" s="33">
        <f t="shared" si="28"/>
        <v>1</v>
      </c>
      <c r="V51" s="34">
        <f t="shared" si="29"/>
        <v>25.515000000000001</v>
      </c>
    </row>
  </sheetData>
  <pageMargins left="0.74791666666666667" right="0.74791666666666667" top="0.98402777777777772" bottom="0.98402777777777772" header="0.51180555555555551" footer="0.51180555555555551"/>
  <pageSetup scale="95" firstPageNumber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V51"/>
  <sheetViews>
    <sheetView workbookViewId="0">
      <selection activeCell="F20" sqref="F20"/>
    </sheetView>
  </sheetViews>
  <sheetFormatPr defaultColWidth="9" defaultRowHeight="13.2" x14ac:dyDescent="0.25"/>
  <cols>
    <col min="1" max="4" width="9" style="1"/>
    <col min="5" max="5" width="7.33203125" style="1" customWidth="1"/>
    <col min="6" max="6" width="8.33203125" style="1" customWidth="1"/>
    <col min="7" max="7" width="2.6640625" style="1" hidden="1" customWidth="1"/>
    <col min="8" max="8" width="8.109375" style="1" customWidth="1"/>
    <col min="9" max="9" width="2.6640625" style="1" hidden="1" customWidth="1"/>
    <col min="10" max="10" width="5.6640625" style="1" customWidth="1"/>
    <col min="11" max="11" width="7.6640625" style="1" customWidth="1"/>
    <col min="12" max="12" width="8.6640625" style="1" customWidth="1"/>
    <col min="13" max="13" width="2.6640625" style="1" hidden="1" customWidth="1"/>
    <col min="14" max="14" width="5.6640625" style="1" customWidth="1"/>
    <col min="15" max="15" width="7.6640625" style="1" customWidth="1"/>
    <col min="16" max="16" width="8.44140625" style="1" customWidth="1"/>
    <col min="17" max="17" width="8.33203125" style="1" customWidth="1"/>
    <col min="18" max="18" width="6.6640625" style="1" hidden="1" customWidth="1"/>
    <col min="19" max="19" width="9.109375" style="1" customWidth="1"/>
    <col min="20" max="20" width="8.33203125" style="1" customWidth="1"/>
    <col min="21" max="16384" width="9" style="1"/>
  </cols>
  <sheetData>
    <row r="1" spans="1:22" x14ac:dyDescent="0.25">
      <c r="B1" s="2" t="s">
        <v>25</v>
      </c>
      <c r="H1" s="3"/>
      <c r="L1" s="3"/>
      <c r="P1" s="3"/>
      <c r="Q1" s="3"/>
      <c r="T1" s="3"/>
    </row>
    <row r="2" spans="1:22" x14ac:dyDescent="0.25">
      <c r="J2" s="33"/>
      <c r="K2" s="34"/>
      <c r="L2" s="34"/>
      <c r="N2" s="33"/>
      <c r="O2" s="34"/>
      <c r="P2" s="34"/>
      <c r="Q2" s="34"/>
      <c r="R2" s="34"/>
      <c r="S2" s="34"/>
      <c r="T2" s="34"/>
      <c r="U2" s="33"/>
    </row>
    <row r="3" spans="1:22" ht="13.5" customHeight="1" thickBot="1" x14ac:dyDescent="0.3">
      <c r="B3" s="4"/>
      <c r="C3" s="4"/>
      <c r="D3" s="4"/>
      <c r="E3" s="5"/>
      <c r="F3" s="5"/>
      <c r="G3" s="5"/>
      <c r="H3" s="14"/>
      <c r="I3" s="14"/>
      <c r="J3" s="35" t="s">
        <v>8</v>
      </c>
      <c r="K3" s="34"/>
      <c r="L3" s="34"/>
      <c r="N3" s="35" t="s">
        <v>8</v>
      </c>
      <c r="O3" s="34"/>
      <c r="P3" s="34"/>
      <c r="Q3" s="34"/>
      <c r="R3" s="34"/>
      <c r="S3" s="36" t="s">
        <v>9</v>
      </c>
      <c r="T3" s="34"/>
      <c r="U3" s="33"/>
    </row>
    <row r="4" spans="1:22" ht="14.25" customHeight="1" thickTop="1" thickBot="1" x14ac:dyDescent="0.3">
      <c r="B4" s="6" t="s">
        <v>0</v>
      </c>
      <c r="C4" s="6"/>
      <c r="D4" s="32"/>
      <c r="E4" s="7"/>
      <c r="F4" s="37"/>
      <c r="G4" s="9"/>
      <c r="H4" s="14">
        <f>SMALL(T6:T21,(COUNTIF(T6:T21,0)+1))</f>
        <v>10.195</v>
      </c>
      <c r="I4" s="14"/>
      <c r="J4" s="35">
        <v>1</v>
      </c>
      <c r="K4" s="34"/>
      <c r="L4" s="34" t="s">
        <v>1</v>
      </c>
      <c r="N4" s="35">
        <v>2</v>
      </c>
      <c r="O4" s="34"/>
      <c r="P4" s="34"/>
      <c r="Q4" s="34" t="s">
        <v>10</v>
      </c>
      <c r="R4" s="34"/>
      <c r="S4" s="36" t="s">
        <v>11</v>
      </c>
      <c r="T4" s="34" t="s">
        <v>12</v>
      </c>
      <c r="U4" s="35" t="s">
        <v>12</v>
      </c>
    </row>
    <row r="5" spans="1:22" ht="14.4" thickTop="1" thickBot="1" x14ac:dyDescent="0.3">
      <c r="A5" s="1" t="s">
        <v>2</v>
      </c>
      <c r="B5" s="10"/>
      <c r="C5" s="10"/>
      <c r="D5" s="10" t="s">
        <v>3</v>
      </c>
      <c r="E5" s="10" t="s">
        <v>13</v>
      </c>
      <c r="F5" s="38" t="s">
        <v>14</v>
      </c>
      <c r="G5" s="12"/>
      <c r="H5" s="5" t="s">
        <v>15</v>
      </c>
      <c r="I5" s="5"/>
      <c r="J5" s="33" t="s">
        <v>16</v>
      </c>
      <c r="K5" s="34" t="s">
        <v>17</v>
      </c>
      <c r="L5" s="34" t="s">
        <v>18</v>
      </c>
      <c r="N5" s="33" t="s">
        <v>16</v>
      </c>
      <c r="O5" s="34" t="s">
        <v>17</v>
      </c>
      <c r="P5" s="34" t="s">
        <v>18</v>
      </c>
      <c r="Q5" s="34" t="s">
        <v>18</v>
      </c>
      <c r="R5" s="34"/>
      <c r="S5" s="36" t="s">
        <v>19</v>
      </c>
      <c r="T5" s="34" t="s">
        <v>18</v>
      </c>
      <c r="U5" s="33" t="s">
        <v>20</v>
      </c>
      <c r="V5" s="1" t="s">
        <v>19</v>
      </c>
    </row>
    <row r="6" spans="1:22" ht="13.8" thickTop="1" x14ac:dyDescent="0.25">
      <c r="A6" s="15">
        <f>RANK(D6,D6:D21)</f>
        <v>5</v>
      </c>
      <c r="B6" s="16" t="str">
        <f ca="1">'TOTAL OVERALL'!B6</f>
        <v>Alfred 1</v>
      </c>
      <c r="C6" s="17"/>
      <c r="D6" s="18">
        <f t="shared" ref="D6:D21" si="0">IF(H6=0,0,($H$4/H6)*100)</f>
        <v>84.92294877134529</v>
      </c>
      <c r="E6" s="19" t="str">
        <f t="shared" ref="E6:E22" si="1">IF(U6=0," ",U6)</f>
        <v xml:space="preserve"> </v>
      </c>
      <c r="F6" s="39">
        <f t="shared" ref="F6:F22" si="2">V6</f>
        <v>12.004999999999999</v>
      </c>
      <c r="G6" s="21"/>
      <c r="H6" s="40">
        <f t="shared" ref="H6:H22" si="3">(T6)</f>
        <v>12.004999999999999</v>
      </c>
      <c r="I6" s="40"/>
      <c r="J6" s="41"/>
      <c r="K6" s="42">
        <v>11.93</v>
      </c>
      <c r="L6" s="34">
        <f t="shared" ref="L6:L22" si="4">SUM(J6*60,K6)</f>
        <v>11.93</v>
      </c>
      <c r="N6" s="41"/>
      <c r="O6" s="42">
        <v>12.08</v>
      </c>
      <c r="P6" s="34">
        <f t="shared" ref="P6:P22" si="5">SUM(N6*60,O6)</f>
        <v>12.08</v>
      </c>
      <c r="Q6" s="34">
        <f t="shared" ref="Q6:Q22" si="6">IF(P6=0,L6,SUM(L6,P6))</f>
        <v>24.009999999999998</v>
      </c>
      <c r="R6" s="34"/>
      <c r="S6" s="42"/>
      <c r="T6" s="34">
        <f t="shared" ref="T6:T22" si="7">IF(P6=0,SUM(Q6,S6),SUM(Q6/2,S6))</f>
        <v>12.004999999999999</v>
      </c>
      <c r="U6" s="33">
        <f t="shared" ref="U6:U22" si="8">QUOTIENT(T6,60)</f>
        <v>0</v>
      </c>
      <c r="V6" s="34">
        <f>SUM(T6-(U6*60))</f>
        <v>12.004999999999999</v>
      </c>
    </row>
    <row r="7" spans="1:22" x14ac:dyDescent="0.25">
      <c r="A7" s="15">
        <f>RANK(D7,D6:D21)</f>
        <v>15</v>
      </c>
      <c r="B7" s="16" t="s">
        <v>73</v>
      </c>
      <c r="C7" s="17"/>
      <c r="D7" s="18">
        <f t="shared" si="0"/>
        <v>38.941940412528645</v>
      </c>
      <c r="E7" s="19" t="str">
        <f t="shared" si="1"/>
        <v xml:space="preserve"> </v>
      </c>
      <c r="F7" s="39">
        <f t="shared" si="2"/>
        <v>26.18</v>
      </c>
      <c r="G7" s="21"/>
      <c r="H7" s="40">
        <f t="shared" si="3"/>
        <v>26.18</v>
      </c>
      <c r="I7" s="40"/>
      <c r="J7" s="41"/>
      <c r="K7" s="42">
        <v>25.94</v>
      </c>
      <c r="L7" s="34">
        <f t="shared" si="4"/>
        <v>25.94</v>
      </c>
      <c r="N7" s="41"/>
      <c r="O7" s="42">
        <v>26.42</v>
      </c>
      <c r="P7" s="34">
        <f t="shared" si="5"/>
        <v>26.42</v>
      </c>
      <c r="Q7" s="34">
        <f t="shared" si="6"/>
        <v>52.36</v>
      </c>
      <c r="R7" s="34"/>
      <c r="S7" s="42"/>
      <c r="T7" s="34">
        <f t="shared" si="7"/>
        <v>26.18</v>
      </c>
      <c r="U7" s="33">
        <f t="shared" si="8"/>
        <v>0</v>
      </c>
      <c r="V7" s="34">
        <f>T7-(U7*60)</f>
        <v>26.18</v>
      </c>
    </row>
    <row r="8" spans="1:22" x14ac:dyDescent="0.25">
      <c r="A8" s="15">
        <f>RANK(D8,D6:D21)</f>
        <v>6</v>
      </c>
      <c r="B8" s="16" t="s">
        <v>74</v>
      </c>
      <c r="C8" s="23"/>
      <c r="D8" s="18">
        <f t="shared" si="0"/>
        <v>81.364724660814034</v>
      </c>
      <c r="E8" s="19" t="str">
        <f t="shared" si="1"/>
        <v xml:space="preserve"> </v>
      </c>
      <c r="F8" s="39">
        <f t="shared" si="2"/>
        <v>12.530000000000001</v>
      </c>
      <c r="G8" s="21"/>
      <c r="H8" s="40">
        <f t="shared" si="3"/>
        <v>12.530000000000001</v>
      </c>
      <c r="I8" s="40"/>
      <c r="J8" s="41"/>
      <c r="K8" s="42">
        <v>12.46</v>
      </c>
      <c r="L8" s="34">
        <f t="shared" si="4"/>
        <v>12.46</v>
      </c>
      <c r="N8" s="41"/>
      <c r="O8" s="42">
        <v>12.6</v>
      </c>
      <c r="P8" s="34">
        <f t="shared" si="5"/>
        <v>12.6</v>
      </c>
      <c r="Q8" s="34">
        <f t="shared" si="6"/>
        <v>25.060000000000002</v>
      </c>
      <c r="R8" s="34"/>
      <c r="S8" s="42"/>
      <c r="T8" s="34">
        <f t="shared" si="7"/>
        <v>12.530000000000001</v>
      </c>
      <c r="U8" s="33">
        <f t="shared" si="8"/>
        <v>0</v>
      </c>
      <c r="V8" s="34">
        <f>T8-(U8*60)</f>
        <v>12.530000000000001</v>
      </c>
    </row>
    <row r="9" spans="1:22" x14ac:dyDescent="0.25">
      <c r="A9" s="15">
        <f>RANK(D9,D6:D21)</f>
        <v>9</v>
      </c>
      <c r="B9" s="16" t="s">
        <v>75</v>
      </c>
      <c r="C9" s="23"/>
      <c r="D9" s="18">
        <f t="shared" si="0"/>
        <v>68.262470706394367</v>
      </c>
      <c r="E9" s="19" t="str">
        <f t="shared" si="1"/>
        <v xml:space="preserve"> </v>
      </c>
      <c r="F9" s="39">
        <f t="shared" si="2"/>
        <v>14.935</v>
      </c>
      <c r="G9" s="21"/>
      <c r="H9" s="40">
        <f t="shared" si="3"/>
        <v>14.935</v>
      </c>
      <c r="I9" s="40"/>
      <c r="J9" s="41"/>
      <c r="K9" s="42">
        <v>14.82</v>
      </c>
      <c r="L9" s="34">
        <f t="shared" si="4"/>
        <v>14.82</v>
      </c>
      <c r="N9" s="41"/>
      <c r="O9" s="42">
        <v>15.05</v>
      </c>
      <c r="P9" s="34">
        <f t="shared" si="5"/>
        <v>15.05</v>
      </c>
      <c r="Q9" s="34">
        <f t="shared" si="6"/>
        <v>29.87</v>
      </c>
      <c r="R9" s="34"/>
      <c r="S9" s="42"/>
      <c r="T9" s="34">
        <f t="shared" si="7"/>
        <v>14.935</v>
      </c>
      <c r="U9" s="33">
        <f t="shared" si="8"/>
        <v>0</v>
      </c>
      <c r="V9" s="34">
        <f>SUM(T9-(U9*60))</f>
        <v>14.935</v>
      </c>
    </row>
    <row r="10" spans="1:22" x14ac:dyDescent="0.25">
      <c r="A10" s="15">
        <f>RANK(D10,D6:D21)</f>
        <v>7</v>
      </c>
      <c r="B10" s="16" t="s">
        <v>76</v>
      </c>
      <c r="C10" s="23"/>
      <c r="D10" s="18">
        <f t="shared" si="0"/>
        <v>71.34359692092373</v>
      </c>
      <c r="E10" s="19" t="str">
        <f t="shared" si="1"/>
        <v xml:space="preserve"> </v>
      </c>
      <c r="F10" s="39">
        <f t="shared" si="2"/>
        <v>14.29</v>
      </c>
      <c r="G10" s="21"/>
      <c r="H10" s="40">
        <f t="shared" si="3"/>
        <v>14.29</v>
      </c>
      <c r="I10" s="40"/>
      <c r="J10" s="41"/>
      <c r="K10" s="42">
        <v>14.23</v>
      </c>
      <c r="L10" s="34">
        <f t="shared" si="4"/>
        <v>14.23</v>
      </c>
      <c r="N10" s="41"/>
      <c r="O10" s="42">
        <v>14.35</v>
      </c>
      <c r="P10" s="34">
        <f t="shared" si="5"/>
        <v>14.35</v>
      </c>
      <c r="Q10" s="34">
        <f t="shared" si="6"/>
        <v>28.58</v>
      </c>
      <c r="R10" s="34"/>
      <c r="S10" s="42"/>
      <c r="T10" s="34">
        <f t="shared" si="7"/>
        <v>14.29</v>
      </c>
      <c r="U10" s="33">
        <f t="shared" si="8"/>
        <v>0</v>
      </c>
      <c r="V10" s="34">
        <f>SUM(T10-(U10*60))</f>
        <v>14.29</v>
      </c>
    </row>
    <row r="11" spans="1:22" x14ac:dyDescent="0.25">
      <c r="A11" s="15">
        <f>RANK(D11,D6:D21)</f>
        <v>3</v>
      </c>
      <c r="B11" s="16" t="s">
        <v>77</v>
      </c>
      <c r="C11" s="17"/>
      <c r="D11" s="18">
        <f t="shared" si="0"/>
        <v>89.273204903677765</v>
      </c>
      <c r="E11" s="19" t="str">
        <f t="shared" si="1"/>
        <v xml:space="preserve"> </v>
      </c>
      <c r="F11" s="39">
        <f t="shared" si="2"/>
        <v>11.42</v>
      </c>
      <c r="G11" s="21"/>
      <c r="H11" s="40">
        <f t="shared" si="3"/>
        <v>11.42</v>
      </c>
      <c r="I11" s="40"/>
      <c r="J11" s="41"/>
      <c r="K11" s="42">
        <v>11.47</v>
      </c>
      <c r="L11" s="34">
        <f t="shared" si="4"/>
        <v>11.47</v>
      </c>
      <c r="N11" s="41"/>
      <c r="O11" s="42">
        <v>11.37</v>
      </c>
      <c r="P11" s="34">
        <f t="shared" si="5"/>
        <v>11.37</v>
      </c>
      <c r="Q11" s="34">
        <f t="shared" si="6"/>
        <v>22.84</v>
      </c>
      <c r="R11" s="34"/>
      <c r="S11" s="42"/>
      <c r="T11" s="34">
        <f t="shared" si="7"/>
        <v>11.42</v>
      </c>
      <c r="U11" s="33">
        <f t="shared" si="8"/>
        <v>0</v>
      </c>
      <c r="V11" s="34">
        <f t="shared" ref="V11:V22" si="9">T11-(U11*60)</f>
        <v>11.42</v>
      </c>
    </row>
    <row r="12" spans="1:22" x14ac:dyDescent="0.25">
      <c r="A12" s="15">
        <f>RANK(D12,D6:D21)</f>
        <v>8</v>
      </c>
      <c r="B12" s="16" t="s">
        <v>78</v>
      </c>
      <c r="C12" s="23"/>
      <c r="D12" s="18">
        <f t="shared" si="0"/>
        <v>70.092815400481271</v>
      </c>
      <c r="E12" s="19" t="str">
        <f t="shared" si="1"/>
        <v xml:space="preserve"> </v>
      </c>
      <c r="F12" s="39">
        <f t="shared" si="2"/>
        <v>14.545</v>
      </c>
      <c r="G12" s="21"/>
      <c r="H12" s="40">
        <f t="shared" si="3"/>
        <v>14.545</v>
      </c>
      <c r="I12" s="40"/>
      <c r="J12" s="41"/>
      <c r="K12" s="42">
        <v>14.39</v>
      </c>
      <c r="L12" s="34">
        <f t="shared" si="4"/>
        <v>14.39</v>
      </c>
      <c r="N12" s="41"/>
      <c r="O12" s="42">
        <v>14.7</v>
      </c>
      <c r="P12" s="34">
        <f t="shared" si="5"/>
        <v>14.7</v>
      </c>
      <c r="Q12" s="34">
        <f t="shared" si="6"/>
        <v>29.09</v>
      </c>
      <c r="R12" s="34"/>
      <c r="S12" s="42"/>
      <c r="T12" s="34">
        <f t="shared" si="7"/>
        <v>14.545</v>
      </c>
      <c r="U12" s="33">
        <f t="shared" si="8"/>
        <v>0</v>
      </c>
      <c r="V12" s="34">
        <f t="shared" si="9"/>
        <v>14.545</v>
      </c>
    </row>
    <row r="13" spans="1:22" x14ac:dyDescent="0.25">
      <c r="A13" s="15">
        <f>RANK(D13,D6:D21)</f>
        <v>10</v>
      </c>
      <c r="B13" s="16" t="s">
        <v>79</v>
      </c>
      <c r="C13" s="17"/>
      <c r="D13" s="18">
        <f t="shared" si="0"/>
        <v>48.97910160941629</v>
      </c>
      <c r="E13" s="19" t="str">
        <f t="shared" si="1"/>
        <v xml:space="preserve"> </v>
      </c>
      <c r="F13" s="39">
        <f t="shared" si="2"/>
        <v>20.815000000000001</v>
      </c>
      <c r="G13" s="21"/>
      <c r="H13" s="40">
        <f t="shared" si="3"/>
        <v>20.815000000000001</v>
      </c>
      <c r="I13" s="40"/>
      <c r="J13" s="41"/>
      <c r="K13" s="42">
        <v>20.69</v>
      </c>
      <c r="L13" s="34">
        <f t="shared" si="4"/>
        <v>20.69</v>
      </c>
      <c r="N13" s="41"/>
      <c r="O13" s="42">
        <v>20.94</v>
      </c>
      <c r="P13" s="34">
        <f t="shared" si="5"/>
        <v>20.94</v>
      </c>
      <c r="Q13" s="34">
        <f t="shared" si="6"/>
        <v>41.63</v>
      </c>
      <c r="R13" s="34"/>
      <c r="S13" s="42"/>
      <c r="T13" s="34">
        <f t="shared" si="7"/>
        <v>20.815000000000001</v>
      </c>
      <c r="U13" s="33">
        <f t="shared" si="8"/>
        <v>0</v>
      </c>
      <c r="V13" s="34">
        <f t="shared" si="9"/>
        <v>20.815000000000001</v>
      </c>
    </row>
    <row r="14" spans="1:22" x14ac:dyDescent="0.25">
      <c r="A14" s="15">
        <f>RANK(D14,D6:D21)</f>
        <v>11</v>
      </c>
      <c r="B14" s="16" t="s">
        <v>80</v>
      </c>
      <c r="C14" s="17"/>
      <c r="D14" s="18">
        <f t="shared" si="0"/>
        <v>47.953904045155227</v>
      </c>
      <c r="E14" s="19" t="str">
        <f t="shared" si="1"/>
        <v xml:space="preserve"> </v>
      </c>
      <c r="F14" s="39">
        <f t="shared" si="2"/>
        <v>21.259999999999998</v>
      </c>
      <c r="G14" s="21"/>
      <c r="H14" s="40">
        <f t="shared" si="3"/>
        <v>21.259999999999998</v>
      </c>
      <c r="I14" s="40"/>
      <c r="J14" s="41"/>
      <c r="K14" s="42">
        <v>21.66</v>
      </c>
      <c r="L14" s="34">
        <f t="shared" si="4"/>
        <v>21.66</v>
      </c>
      <c r="N14" s="41"/>
      <c r="O14" s="42">
        <v>20.86</v>
      </c>
      <c r="P14" s="34">
        <f t="shared" si="5"/>
        <v>20.86</v>
      </c>
      <c r="Q14" s="34">
        <f t="shared" si="6"/>
        <v>42.519999999999996</v>
      </c>
      <c r="R14" s="34"/>
      <c r="S14" s="42"/>
      <c r="T14" s="34">
        <f t="shared" si="7"/>
        <v>21.259999999999998</v>
      </c>
      <c r="U14" s="33">
        <f t="shared" si="8"/>
        <v>0</v>
      </c>
      <c r="V14" s="34">
        <f t="shared" si="9"/>
        <v>21.259999999999998</v>
      </c>
    </row>
    <row r="15" spans="1:22" x14ac:dyDescent="0.25">
      <c r="A15" s="15">
        <f>RANK(D15,D6:D21)</f>
        <v>1</v>
      </c>
      <c r="B15" s="16" t="s">
        <v>81</v>
      </c>
      <c r="C15" s="17"/>
      <c r="D15" s="18">
        <f t="shared" si="0"/>
        <v>100</v>
      </c>
      <c r="E15" s="19" t="str">
        <f t="shared" si="1"/>
        <v xml:space="preserve"> </v>
      </c>
      <c r="F15" s="39">
        <f t="shared" si="2"/>
        <v>10.195</v>
      </c>
      <c r="G15" s="21"/>
      <c r="H15" s="40">
        <f t="shared" si="3"/>
        <v>10.195</v>
      </c>
      <c r="I15" s="40"/>
      <c r="J15" s="41"/>
      <c r="K15" s="42">
        <v>10.06</v>
      </c>
      <c r="L15" s="34">
        <f t="shared" si="4"/>
        <v>10.06</v>
      </c>
      <c r="N15" s="41"/>
      <c r="O15" s="42">
        <v>10.33</v>
      </c>
      <c r="P15" s="34">
        <f t="shared" si="5"/>
        <v>10.33</v>
      </c>
      <c r="Q15" s="34">
        <f t="shared" si="6"/>
        <v>20.39</v>
      </c>
      <c r="R15" s="34"/>
      <c r="S15" s="42"/>
      <c r="T15" s="34">
        <f t="shared" si="7"/>
        <v>10.195</v>
      </c>
      <c r="U15" s="33">
        <f t="shared" si="8"/>
        <v>0</v>
      </c>
      <c r="V15" s="34">
        <f t="shared" si="9"/>
        <v>10.195</v>
      </c>
    </row>
    <row r="16" spans="1:22" x14ac:dyDescent="0.25">
      <c r="A16" s="15">
        <f>RANK(D16,D6:D21)</f>
        <v>4</v>
      </c>
      <c r="B16" s="16" t="s">
        <v>82</v>
      </c>
      <c r="C16" s="17"/>
      <c r="D16" s="18">
        <f t="shared" si="0"/>
        <v>88.383181621153014</v>
      </c>
      <c r="E16" s="19" t="str">
        <f t="shared" si="1"/>
        <v xml:space="preserve"> </v>
      </c>
      <c r="F16" s="39">
        <f t="shared" si="2"/>
        <v>11.535</v>
      </c>
      <c r="G16" s="21"/>
      <c r="H16" s="40">
        <f t="shared" si="3"/>
        <v>11.535</v>
      </c>
      <c r="I16" s="40"/>
      <c r="J16" s="41"/>
      <c r="K16" s="42">
        <v>11.38</v>
      </c>
      <c r="L16" s="34">
        <f t="shared" si="4"/>
        <v>11.38</v>
      </c>
      <c r="N16" s="41"/>
      <c r="O16" s="42">
        <v>11.69</v>
      </c>
      <c r="P16" s="34">
        <f t="shared" si="5"/>
        <v>11.69</v>
      </c>
      <c r="Q16" s="34">
        <f t="shared" si="6"/>
        <v>23.07</v>
      </c>
      <c r="R16" s="34"/>
      <c r="S16" s="42"/>
      <c r="T16" s="34">
        <f t="shared" si="7"/>
        <v>11.535</v>
      </c>
      <c r="U16" s="33">
        <f t="shared" si="8"/>
        <v>0</v>
      </c>
      <c r="V16" s="34">
        <f t="shared" si="9"/>
        <v>11.535</v>
      </c>
    </row>
    <row r="17" spans="1:22" x14ac:dyDescent="0.25">
      <c r="A17" s="15">
        <f>RANK(D17,D6:D21)</f>
        <v>14</v>
      </c>
      <c r="B17" s="16" t="s">
        <v>83</v>
      </c>
      <c r="C17" s="17"/>
      <c r="D17" s="18">
        <f t="shared" si="0"/>
        <v>39.061302681992338</v>
      </c>
      <c r="E17" s="19" t="str">
        <f t="shared" si="1"/>
        <v xml:space="preserve"> </v>
      </c>
      <c r="F17" s="39">
        <f t="shared" si="2"/>
        <v>26.1</v>
      </c>
      <c r="G17" s="21"/>
      <c r="H17" s="40">
        <f t="shared" si="3"/>
        <v>26.1</v>
      </c>
      <c r="I17" s="40"/>
      <c r="J17" s="41"/>
      <c r="K17" s="42">
        <v>26.07</v>
      </c>
      <c r="L17" s="34">
        <f t="shared" si="4"/>
        <v>26.07</v>
      </c>
      <c r="N17" s="41"/>
      <c r="O17" s="42">
        <v>26.13</v>
      </c>
      <c r="P17" s="34">
        <f t="shared" si="5"/>
        <v>26.13</v>
      </c>
      <c r="Q17" s="34">
        <f t="shared" si="6"/>
        <v>52.2</v>
      </c>
      <c r="R17" s="34"/>
      <c r="S17" s="42"/>
      <c r="T17" s="34">
        <f t="shared" si="7"/>
        <v>26.1</v>
      </c>
      <c r="U17" s="33">
        <f t="shared" si="8"/>
        <v>0</v>
      </c>
      <c r="V17" s="34">
        <f t="shared" si="9"/>
        <v>26.1</v>
      </c>
    </row>
    <row r="18" spans="1:22" x14ac:dyDescent="0.25">
      <c r="A18" s="15">
        <f>RANK(D18,D6:D21)</f>
        <v>13</v>
      </c>
      <c r="B18" s="16" t="s">
        <v>84</v>
      </c>
      <c r="C18" s="17"/>
      <c r="D18" s="18">
        <f t="shared" si="0"/>
        <v>46.319854611540215</v>
      </c>
      <c r="E18" s="19" t="str">
        <f t="shared" si="1"/>
        <v xml:space="preserve"> </v>
      </c>
      <c r="F18" s="39">
        <f t="shared" si="2"/>
        <v>22.009999999999998</v>
      </c>
      <c r="G18" s="21"/>
      <c r="H18" s="40">
        <f t="shared" si="3"/>
        <v>22.009999999999998</v>
      </c>
      <c r="I18" s="40"/>
      <c r="J18" s="41"/>
      <c r="K18" s="42">
        <v>22.43</v>
      </c>
      <c r="L18" s="34">
        <f t="shared" si="4"/>
        <v>22.43</v>
      </c>
      <c r="N18" s="41"/>
      <c r="O18" s="42">
        <v>21.59</v>
      </c>
      <c r="P18" s="34">
        <f t="shared" si="5"/>
        <v>21.59</v>
      </c>
      <c r="Q18" s="34">
        <f t="shared" si="6"/>
        <v>44.019999999999996</v>
      </c>
      <c r="R18" s="34"/>
      <c r="S18" s="42"/>
      <c r="T18" s="34">
        <f t="shared" si="7"/>
        <v>22.009999999999998</v>
      </c>
      <c r="U18" s="33">
        <f t="shared" si="8"/>
        <v>0</v>
      </c>
      <c r="V18" s="34">
        <f t="shared" si="9"/>
        <v>22.009999999999998</v>
      </c>
    </row>
    <row r="19" spans="1:22" x14ac:dyDescent="0.25">
      <c r="A19" s="15">
        <f>RANK(D19,D6:D21)</f>
        <v>16</v>
      </c>
      <c r="B19" s="16" t="s">
        <v>85</v>
      </c>
      <c r="C19" s="17"/>
      <c r="D19" s="18">
        <f t="shared" si="0"/>
        <v>29.555007972169879</v>
      </c>
      <c r="E19" s="19" t="str">
        <f t="shared" si="1"/>
        <v xml:space="preserve"> </v>
      </c>
      <c r="F19" s="39">
        <f t="shared" si="2"/>
        <v>34.495000000000005</v>
      </c>
      <c r="G19" s="21"/>
      <c r="H19" s="40">
        <f t="shared" si="3"/>
        <v>34.495000000000005</v>
      </c>
      <c r="I19" s="40"/>
      <c r="J19" s="41"/>
      <c r="K19" s="42">
        <v>34.520000000000003</v>
      </c>
      <c r="L19" s="34">
        <f t="shared" si="4"/>
        <v>34.520000000000003</v>
      </c>
      <c r="N19" s="41"/>
      <c r="O19" s="42">
        <v>34.47</v>
      </c>
      <c r="P19" s="34">
        <f t="shared" si="5"/>
        <v>34.47</v>
      </c>
      <c r="Q19" s="34">
        <f t="shared" si="6"/>
        <v>68.990000000000009</v>
      </c>
      <c r="R19" s="34"/>
      <c r="S19" s="42"/>
      <c r="T19" s="34">
        <f t="shared" si="7"/>
        <v>34.495000000000005</v>
      </c>
      <c r="U19" s="33">
        <f t="shared" si="8"/>
        <v>0</v>
      </c>
      <c r="V19" s="34">
        <f t="shared" si="9"/>
        <v>34.495000000000005</v>
      </c>
    </row>
    <row r="20" spans="1:22" x14ac:dyDescent="0.25">
      <c r="A20" s="15">
        <f>RANK(D20,D6:D21)</f>
        <v>2</v>
      </c>
      <c r="B20" s="16" t="s">
        <v>86</v>
      </c>
      <c r="C20" s="17"/>
      <c r="D20" s="18">
        <f t="shared" si="0"/>
        <v>95.682778038479583</v>
      </c>
      <c r="E20" s="19" t="str">
        <f t="shared" si="1"/>
        <v xml:space="preserve"> </v>
      </c>
      <c r="F20" s="39">
        <f t="shared" si="2"/>
        <v>10.655000000000001</v>
      </c>
      <c r="G20" s="21"/>
      <c r="H20" s="40">
        <f t="shared" si="3"/>
        <v>10.655000000000001</v>
      </c>
      <c r="I20" s="40"/>
      <c r="J20" s="41"/>
      <c r="K20" s="42">
        <v>10.74</v>
      </c>
      <c r="L20" s="34">
        <f t="shared" si="4"/>
        <v>10.74</v>
      </c>
      <c r="N20" s="41"/>
      <c r="O20" s="42">
        <v>10.57</v>
      </c>
      <c r="P20" s="34">
        <f t="shared" si="5"/>
        <v>10.57</v>
      </c>
      <c r="Q20" s="34">
        <f t="shared" si="6"/>
        <v>21.310000000000002</v>
      </c>
      <c r="R20" s="34"/>
      <c r="S20" s="42"/>
      <c r="T20" s="34">
        <f t="shared" si="7"/>
        <v>10.655000000000001</v>
      </c>
      <c r="U20" s="33">
        <f t="shared" si="8"/>
        <v>0</v>
      </c>
      <c r="V20" s="34">
        <f t="shared" si="9"/>
        <v>10.655000000000001</v>
      </c>
    </row>
    <row r="21" spans="1:22" x14ac:dyDescent="0.25">
      <c r="A21" s="15">
        <f>RANK(D21,D6:D21)</f>
        <v>12</v>
      </c>
      <c r="B21" s="16" t="s">
        <v>87</v>
      </c>
      <c r="C21" s="17"/>
      <c r="D21" s="18">
        <f t="shared" si="0"/>
        <v>47.177232762609904</v>
      </c>
      <c r="E21" s="19" t="str">
        <f t="shared" si="1"/>
        <v xml:space="preserve"> </v>
      </c>
      <c r="F21" s="39">
        <f t="shared" si="2"/>
        <v>21.61</v>
      </c>
      <c r="G21" s="21"/>
      <c r="H21" s="40">
        <f t="shared" si="3"/>
        <v>21.61</v>
      </c>
      <c r="I21" s="40"/>
      <c r="J21" s="41"/>
      <c r="K21" s="42">
        <v>21.3</v>
      </c>
      <c r="L21" s="34">
        <f t="shared" si="4"/>
        <v>21.3</v>
      </c>
      <c r="N21" s="41"/>
      <c r="O21" s="42">
        <v>21.92</v>
      </c>
      <c r="P21" s="34">
        <f t="shared" si="5"/>
        <v>21.92</v>
      </c>
      <c r="Q21" s="34">
        <f t="shared" si="6"/>
        <v>43.22</v>
      </c>
      <c r="R21" s="34"/>
      <c r="S21" s="42"/>
      <c r="T21" s="34">
        <f t="shared" si="7"/>
        <v>21.61</v>
      </c>
      <c r="U21" s="33">
        <f t="shared" si="8"/>
        <v>0</v>
      </c>
      <c r="V21" s="34">
        <f t="shared" si="9"/>
        <v>21.61</v>
      </c>
    </row>
    <row r="22" spans="1:22" ht="14.25" customHeight="1" thickBot="1" x14ac:dyDescent="0.3">
      <c r="A22" s="15"/>
      <c r="B22" s="4" t="s">
        <v>108</v>
      </c>
      <c r="C22" s="4"/>
      <c r="D22" s="18"/>
      <c r="E22" s="19" t="str">
        <f t="shared" si="1"/>
        <v xml:space="preserve"> </v>
      </c>
      <c r="F22" s="39">
        <f t="shared" si="2"/>
        <v>7.43</v>
      </c>
      <c r="G22" s="5"/>
      <c r="H22" s="40">
        <f t="shared" si="3"/>
        <v>7.43</v>
      </c>
      <c r="I22" s="14"/>
      <c r="J22" s="33"/>
      <c r="K22" s="34">
        <v>7.38</v>
      </c>
      <c r="L22" s="34">
        <f t="shared" si="4"/>
        <v>7.38</v>
      </c>
      <c r="N22" s="33"/>
      <c r="O22" s="34">
        <v>7.48</v>
      </c>
      <c r="P22" s="34">
        <f t="shared" si="5"/>
        <v>7.48</v>
      </c>
      <c r="Q22" s="34">
        <f t="shared" si="6"/>
        <v>14.86</v>
      </c>
      <c r="R22" s="34"/>
      <c r="S22" s="36" t="s">
        <v>9</v>
      </c>
      <c r="T22" s="34">
        <f t="shared" si="7"/>
        <v>7.43</v>
      </c>
      <c r="U22" s="33">
        <f t="shared" si="8"/>
        <v>0</v>
      </c>
      <c r="V22" s="34">
        <f t="shared" si="9"/>
        <v>7.43</v>
      </c>
    </row>
    <row r="23" spans="1:22" ht="14.4" thickTop="1" thickBot="1" x14ac:dyDescent="0.3">
      <c r="B23" s="25" t="s">
        <v>5</v>
      </c>
      <c r="C23" s="26"/>
      <c r="D23" s="27"/>
      <c r="E23" s="7"/>
      <c r="F23" s="37"/>
      <c r="G23" s="9"/>
      <c r="H23" s="14">
        <f>SMALL(T25:T40,(COUNTIF(T25:T40,0)+1))</f>
        <v>15.285</v>
      </c>
      <c r="I23" s="14"/>
      <c r="J23" s="35" t="s">
        <v>21</v>
      </c>
      <c r="K23" s="34"/>
      <c r="L23" s="34" t="s">
        <v>1</v>
      </c>
      <c r="N23" s="35" t="s">
        <v>22</v>
      </c>
      <c r="O23" s="34"/>
      <c r="P23" s="34"/>
      <c r="Q23" s="34" t="s">
        <v>10</v>
      </c>
      <c r="R23" s="34"/>
      <c r="S23" s="36" t="s">
        <v>11</v>
      </c>
      <c r="T23" s="34" t="s">
        <v>12</v>
      </c>
      <c r="U23" s="33" t="s">
        <v>12</v>
      </c>
    </row>
    <row r="24" spans="1:22" ht="14.4" thickTop="1" thickBot="1" x14ac:dyDescent="0.3">
      <c r="A24" s="1" t="s">
        <v>2</v>
      </c>
      <c r="B24" s="10"/>
      <c r="C24" s="10"/>
      <c r="D24" s="44" t="s">
        <v>3</v>
      </c>
      <c r="E24" s="45" t="s">
        <v>13</v>
      </c>
      <c r="F24" s="38" t="s">
        <v>14</v>
      </c>
      <c r="G24" s="12"/>
      <c r="H24" s="5" t="s">
        <v>15</v>
      </c>
      <c r="I24" s="5"/>
      <c r="J24" s="33" t="s">
        <v>16</v>
      </c>
      <c r="K24" s="34" t="s">
        <v>17</v>
      </c>
      <c r="L24" s="34" t="s">
        <v>18</v>
      </c>
      <c r="N24" s="33" t="s">
        <v>16</v>
      </c>
      <c r="O24" s="34" t="s">
        <v>17</v>
      </c>
      <c r="P24" s="34" t="s">
        <v>18</v>
      </c>
      <c r="Q24" s="34" t="s">
        <v>18</v>
      </c>
      <c r="R24" s="34"/>
      <c r="S24" s="36" t="s">
        <v>19</v>
      </c>
      <c r="T24" s="34" t="s">
        <v>18</v>
      </c>
      <c r="U24" s="33" t="s">
        <v>20</v>
      </c>
      <c r="V24" s="1" t="s">
        <v>19</v>
      </c>
    </row>
    <row r="25" spans="1:22" ht="13.8" thickTop="1" x14ac:dyDescent="0.25">
      <c r="A25" s="15">
        <f>RANK(D25,D25:D40)</f>
        <v>1</v>
      </c>
      <c r="B25" s="16" t="s">
        <v>65</v>
      </c>
      <c r="C25" s="17"/>
      <c r="D25" s="18">
        <f t="shared" ref="D25:D40" si="10">IF(H25=0,0,($H$23/H25)*100)</f>
        <v>100</v>
      </c>
      <c r="E25" s="19" t="str">
        <f t="shared" ref="E25:E40" si="11">IF(U25=0," ",U25)</f>
        <v xml:space="preserve"> </v>
      </c>
      <c r="F25" s="39">
        <f t="shared" ref="F25:F40" si="12">V25</f>
        <v>15.285</v>
      </c>
      <c r="G25" s="21"/>
      <c r="H25" s="40">
        <f t="shared" ref="H25:H40" si="13">(T25)</f>
        <v>15.285</v>
      </c>
      <c r="I25" s="40"/>
      <c r="J25" s="41"/>
      <c r="K25" s="42">
        <v>15.17</v>
      </c>
      <c r="L25" s="34">
        <f t="shared" ref="L25:L40" si="14">SUM(J25*60,K25)</f>
        <v>15.17</v>
      </c>
      <c r="N25" s="41"/>
      <c r="O25" s="42">
        <v>15.4</v>
      </c>
      <c r="P25" s="34">
        <f t="shared" ref="P25:P40" si="15">SUM(N25*60,O25)</f>
        <v>15.4</v>
      </c>
      <c r="Q25" s="34">
        <f t="shared" ref="Q25:Q40" si="16">IF(P25=0,L25,SUM(L25,P25))</f>
        <v>30.57</v>
      </c>
      <c r="R25" s="34"/>
      <c r="S25" s="42"/>
      <c r="T25" s="34">
        <f t="shared" ref="T25:T40" si="17">IF(P25=0,SUM(Q25,S25),SUM(Q25/2,S25))</f>
        <v>15.285</v>
      </c>
      <c r="U25" s="33">
        <f t="shared" ref="U25:U40" si="18">QUOTIENT(T25,60)</f>
        <v>0</v>
      </c>
      <c r="V25" s="34">
        <f>SUM(T25-(U25*60))</f>
        <v>15.285</v>
      </c>
    </row>
    <row r="26" spans="1:22" x14ac:dyDescent="0.25">
      <c r="A26" s="15">
        <f>RANK(D26,D25:D40)</f>
        <v>6</v>
      </c>
      <c r="B26" s="16" t="s">
        <v>66</v>
      </c>
      <c r="C26" s="23"/>
      <c r="D26" s="18">
        <f t="shared" si="10"/>
        <v>56.611111111111114</v>
      </c>
      <c r="E26" s="19" t="str">
        <f t="shared" si="11"/>
        <v xml:space="preserve"> </v>
      </c>
      <c r="F26" s="39">
        <f t="shared" si="12"/>
        <v>27</v>
      </c>
      <c r="G26" s="21"/>
      <c r="H26" s="40">
        <f t="shared" si="13"/>
        <v>27</v>
      </c>
      <c r="I26" s="40"/>
      <c r="J26" s="41"/>
      <c r="K26" s="42">
        <v>26.98</v>
      </c>
      <c r="L26" s="34">
        <f t="shared" si="14"/>
        <v>26.98</v>
      </c>
      <c r="N26" s="41"/>
      <c r="O26" s="42">
        <v>27.02</v>
      </c>
      <c r="P26" s="34">
        <f t="shared" si="15"/>
        <v>27.02</v>
      </c>
      <c r="Q26" s="34">
        <f t="shared" si="16"/>
        <v>54</v>
      </c>
      <c r="R26" s="34"/>
      <c r="S26" s="42"/>
      <c r="T26" s="34">
        <f t="shared" si="17"/>
        <v>27</v>
      </c>
      <c r="U26" s="33">
        <f t="shared" si="18"/>
        <v>0</v>
      </c>
      <c r="V26" s="34">
        <f t="shared" ref="V26:V39" si="19">T26-(U26*60)</f>
        <v>27</v>
      </c>
    </row>
    <row r="27" spans="1:22" x14ac:dyDescent="0.25">
      <c r="A27" s="15">
        <f>RANK(D27,D25:D40)</f>
        <v>10</v>
      </c>
      <c r="B27" s="16" t="s">
        <v>60</v>
      </c>
      <c r="C27" s="23"/>
      <c r="D27" s="18">
        <f t="shared" si="10"/>
        <v>37.126548457614767</v>
      </c>
      <c r="E27" s="19" t="str">
        <f t="shared" si="11"/>
        <v xml:space="preserve"> </v>
      </c>
      <c r="F27" s="39">
        <f t="shared" si="12"/>
        <v>41.17</v>
      </c>
      <c r="G27" s="21"/>
      <c r="H27" s="40">
        <f t="shared" si="13"/>
        <v>41.17</v>
      </c>
      <c r="I27" s="40"/>
      <c r="J27" s="41"/>
      <c r="K27" s="42">
        <v>41.17</v>
      </c>
      <c r="L27" s="34">
        <f t="shared" si="14"/>
        <v>41.17</v>
      </c>
      <c r="N27" s="41"/>
      <c r="O27" s="42"/>
      <c r="P27" s="34">
        <f t="shared" si="15"/>
        <v>0</v>
      </c>
      <c r="Q27" s="34">
        <f t="shared" si="16"/>
        <v>41.17</v>
      </c>
      <c r="R27" s="34"/>
      <c r="S27" s="42"/>
      <c r="T27" s="34">
        <f t="shared" si="17"/>
        <v>41.17</v>
      </c>
      <c r="U27" s="33">
        <f t="shared" si="18"/>
        <v>0</v>
      </c>
      <c r="V27" s="34">
        <f t="shared" si="19"/>
        <v>41.17</v>
      </c>
    </row>
    <row r="28" spans="1:22" x14ac:dyDescent="0.25">
      <c r="A28" s="15">
        <f>RANK(D28,D25:D40)</f>
        <v>4</v>
      </c>
      <c r="B28" s="16" t="s">
        <v>88</v>
      </c>
      <c r="C28" s="23"/>
      <c r="D28" s="18">
        <f t="shared" si="10"/>
        <v>87.392795883361913</v>
      </c>
      <c r="E28" s="19" t="str">
        <f t="shared" si="11"/>
        <v xml:space="preserve"> </v>
      </c>
      <c r="F28" s="39">
        <f t="shared" si="12"/>
        <v>0</v>
      </c>
      <c r="G28" s="21"/>
      <c r="H28" s="40">
        <f t="shared" si="13"/>
        <v>17.490000000000002</v>
      </c>
      <c r="I28" s="40"/>
      <c r="J28" s="41"/>
      <c r="K28" s="42">
        <v>17.350000000000001</v>
      </c>
      <c r="L28" s="34">
        <f t="shared" si="14"/>
        <v>17.350000000000001</v>
      </c>
      <c r="N28" s="41"/>
      <c r="O28" s="42">
        <v>17.63</v>
      </c>
      <c r="P28" s="34">
        <f t="shared" si="15"/>
        <v>17.63</v>
      </c>
      <c r="Q28" s="34">
        <f t="shared" si="16"/>
        <v>34.980000000000004</v>
      </c>
      <c r="R28" s="34"/>
      <c r="S28" s="42"/>
      <c r="T28" s="34">
        <f t="shared" si="17"/>
        <v>17.490000000000002</v>
      </c>
      <c r="U28" s="33">
        <f t="shared" si="18"/>
        <v>0</v>
      </c>
      <c r="V28" s="34"/>
    </row>
    <row r="29" spans="1:22" x14ac:dyDescent="0.25">
      <c r="A29" s="15">
        <f>RANK(D29,D25:D40)</f>
        <v>5</v>
      </c>
      <c r="B29" s="16" t="s">
        <v>89</v>
      </c>
      <c r="C29" s="23"/>
      <c r="D29" s="18">
        <f t="shared" si="10"/>
        <v>59.083880943177427</v>
      </c>
      <c r="E29" s="19" t="str">
        <f t="shared" si="11"/>
        <v xml:space="preserve"> </v>
      </c>
      <c r="F29" s="39">
        <f t="shared" si="12"/>
        <v>0</v>
      </c>
      <c r="G29" s="21"/>
      <c r="H29" s="40">
        <f t="shared" si="13"/>
        <v>25.87</v>
      </c>
      <c r="I29" s="40"/>
      <c r="J29" s="41"/>
      <c r="K29" s="42">
        <v>25.73</v>
      </c>
      <c r="L29" s="34">
        <f t="shared" si="14"/>
        <v>25.73</v>
      </c>
      <c r="N29" s="41"/>
      <c r="O29" s="42">
        <v>26.01</v>
      </c>
      <c r="P29" s="34">
        <f t="shared" si="15"/>
        <v>26.01</v>
      </c>
      <c r="Q29" s="34">
        <f t="shared" si="16"/>
        <v>51.74</v>
      </c>
      <c r="R29" s="34"/>
      <c r="S29" s="42"/>
      <c r="T29" s="34">
        <f t="shared" si="17"/>
        <v>25.87</v>
      </c>
      <c r="U29" s="33">
        <f t="shared" si="18"/>
        <v>0</v>
      </c>
      <c r="V29" s="34"/>
    </row>
    <row r="30" spans="1:22" x14ac:dyDescent="0.25">
      <c r="A30" s="15">
        <f>RANK(D30,D25:D40)</f>
        <v>9</v>
      </c>
      <c r="B30" s="16" t="s">
        <v>90</v>
      </c>
      <c r="C30" s="23"/>
      <c r="D30" s="18">
        <f t="shared" si="10"/>
        <v>49.739668076797919</v>
      </c>
      <c r="E30" s="19" t="str">
        <f t="shared" si="11"/>
        <v xml:space="preserve"> </v>
      </c>
      <c r="F30" s="39">
        <f t="shared" si="12"/>
        <v>30.73</v>
      </c>
      <c r="G30" s="21"/>
      <c r="H30" s="40">
        <f t="shared" si="13"/>
        <v>30.73</v>
      </c>
      <c r="I30" s="40"/>
      <c r="J30" s="41"/>
      <c r="K30" s="42">
        <v>30.96</v>
      </c>
      <c r="L30" s="34">
        <f t="shared" si="14"/>
        <v>30.96</v>
      </c>
      <c r="N30" s="41"/>
      <c r="O30" s="42">
        <v>30.5</v>
      </c>
      <c r="P30" s="34">
        <f t="shared" si="15"/>
        <v>30.5</v>
      </c>
      <c r="Q30" s="34">
        <f t="shared" si="16"/>
        <v>61.46</v>
      </c>
      <c r="R30" s="34"/>
      <c r="S30" s="42"/>
      <c r="T30" s="34">
        <f t="shared" si="17"/>
        <v>30.73</v>
      </c>
      <c r="U30" s="33">
        <f t="shared" si="18"/>
        <v>0</v>
      </c>
      <c r="V30" s="34">
        <f t="shared" si="19"/>
        <v>30.73</v>
      </c>
    </row>
    <row r="31" spans="1:22" x14ac:dyDescent="0.25">
      <c r="A31" s="15">
        <f>RANK(D31,D25:D40)</f>
        <v>7</v>
      </c>
      <c r="B31" s="16" t="s">
        <v>91</v>
      </c>
      <c r="C31" s="23"/>
      <c r="D31" s="18">
        <f t="shared" si="10"/>
        <v>55.733819507748407</v>
      </c>
      <c r="E31" s="19" t="str">
        <f t="shared" si="11"/>
        <v xml:space="preserve"> </v>
      </c>
      <c r="F31" s="39">
        <f t="shared" si="12"/>
        <v>27.425000000000001</v>
      </c>
      <c r="G31" s="21"/>
      <c r="H31" s="40">
        <f t="shared" si="13"/>
        <v>27.425000000000001</v>
      </c>
      <c r="I31" s="40"/>
      <c r="J31" s="41"/>
      <c r="K31" s="42">
        <v>27.5</v>
      </c>
      <c r="L31" s="34">
        <f t="shared" si="14"/>
        <v>27.5</v>
      </c>
      <c r="N31" s="41"/>
      <c r="O31" s="42">
        <v>27.35</v>
      </c>
      <c r="P31" s="34">
        <f t="shared" si="15"/>
        <v>27.35</v>
      </c>
      <c r="Q31" s="34">
        <f t="shared" si="16"/>
        <v>54.85</v>
      </c>
      <c r="R31" s="34"/>
      <c r="S31" s="42"/>
      <c r="T31" s="34">
        <f t="shared" si="17"/>
        <v>27.425000000000001</v>
      </c>
      <c r="U31" s="33">
        <f t="shared" si="18"/>
        <v>0</v>
      </c>
      <c r="V31" s="34">
        <f t="shared" si="19"/>
        <v>27.425000000000001</v>
      </c>
    </row>
    <row r="32" spans="1:22" ht="13.5" customHeight="1" x14ac:dyDescent="0.25">
      <c r="A32" s="15">
        <f>RANK(D32,D25:D40)</f>
        <v>2</v>
      </c>
      <c r="B32" s="16" t="s">
        <v>67</v>
      </c>
      <c r="C32" s="23"/>
      <c r="D32" s="18">
        <f t="shared" si="10"/>
        <v>98.517563648082501</v>
      </c>
      <c r="E32" s="19" t="str">
        <f t="shared" si="11"/>
        <v xml:space="preserve"> </v>
      </c>
      <c r="F32" s="39">
        <f t="shared" si="12"/>
        <v>15.515000000000001</v>
      </c>
      <c r="G32" s="21"/>
      <c r="H32" s="40">
        <f t="shared" si="13"/>
        <v>15.515000000000001</v>
      </c>
      <c r="I32" s="40"/>
      <c r="J32" s="41"/>
      <c r="K32" s="42">
        <v>15.4</v>
      </c>
      <c r="L32" s="34">
        <f t="shared" si="14"/>
        <v>15.4</v>
      </c>
      <c r="N32" s="41"/>
      <c r="O32" s="42">
        <v>15.63</v>
      </c>
      <c r="P32" s="34">
        <f t="shared" si="15"/>
        <v>15.63</v>
      </c>
      <c r="Q32" s="34">
        <f t="shared" si="16"/>
        <v>31.03</v>
      </c>
      <c r="R32" s="34"/>
      <c r="S32" s="42"/>
      <c r="T32" s="34">
        <f t="shared" si="17"/>
        <v>15.515000000000001</v>
      </c>
      <c r="U32" s="33">
        <f t="shared" si="18"/>
        <v>0</v>
      </c>
      <c r="V32" s="34">
        <f t="shared" si="19"/>
        <v>15.515000000000001</v>
      </c>
    </row>
    <row r="33" spans="1:22" ht="13.5" customHeight="1" x14ac:dyDescent="0.25">
      <c r="A33" s="15">
        <f>RANK(D33,D25:D40)</f>
        <v>8</v>
      </c>
      <c r="B33" s="16" t="s">
        <v>68</v>
      </c>
      <c r="C33" s="23"/>
      <c r="D33" s="18">
        <f t="shared" si="10"/>
        <v>50.78073089700996</v>
      </c>
      <c r="E33" s="19" t="str">
        <f t="shared" si="11"/>
        <v xml:space="preserve"> </v>
      </c>
      <c r="F33" s="39">
        <f t="shared" si="12"/>
        <v>30.1</v>
      </c>
      <c r="G33" s="21"/>
      <c r="H33" s="40">
        <f t="shared" si="13"/>
        <v>30.1</v>
      </c>
      <c r="I33" s="40"/>
      <c r="J33" s="41"/>
      <c r="K33" s="42">
        <v>30.4</v>
      </c>
      <c r="L33" s="34">
        <f t="shared" si="14"/>
        <v>30.4</v>
      </c>
      <c r="N33" s="41"/>
      <c r="O33" s="42">
        <v>29.8</v>
      </c>
      <c r="P33" s="34">
        <f t="shared" si="15"/>
        <v>29.8</v>
      </c>
      <c r="Q33" s="34">
        <f t="shared" si="16"/>
        <v>60.2</v>
      </c>
      <c r="R33" s="34"/>
      <c r="S33" s="42"/>
      <c r="T33" s="34">
        <f t="shared" si="17"/>
        <v>30.1</v>
      </c>
      <c r="U33" s="33">
        <f t="shared" si="18"/>
        <v>0</v>
      </c>
      <c r="V33" s="34">
        <f t="shared" si="19"/>
        <v>30.1</v>
      </c>
    </row>
    <row r="34" spans="1:22" ht="13.5" customHeight="1" x14ac:dyDescent="0.25">
      <c r="A34" s="15">
        <f>RANK(D34,D25:D40)</f>
        <v>3</v>
      </c>
      <c r="B34" s="16" t="s">
        <v>92</v>
      </c>
      <c r="C34" s="23"/>
      <c r="D34" s="18">
        <f t="shared" si="10"/>
        <v>94.790697674418595</v>
      </c>
      <c r="E34" s="19" t="str">
        <f t="shared" si="11"/>
        <v xml:space="preserve"> </v>
      </c>
      <c r="F34" s="39">
        <f t="shared" si="12"/>
        <v>16.125</v>
      </c>
      <c r="G34" s="21"/>
      <c r="H34" s="40">
        <f t="shared" si="13"/>
        <v>16.125</v>
      </c>
      <c r="I34" s="40"/>
      <c r="J34" s="41"/>
      <c r="K34" s="42">
        <v>16.12</v>
      </c>
      <c r="L34" s="34">
        <f t="shared" si="14"/>
        <v>16.12</v>
      </c>
      <c r="N34" s="41"/>
      <c r="O34" s="42">
        <v>16.13</v>
      </c>
      <c r="P34" s="34">
        <f t="shared" si="15"/>
        <v>16.13</v>
      </c>
      <c r="Q34" s="34">
        <f t="shared" si="16"/>
        <v>32.25</v>
      </c>
      <c r="R34" s="34"/>
      <c r="S34" s="42"/>
      <c r="T34" s="34">
        <f t="shared" si="17"/>
        <v>16.125</v>
      </c>
      <c r="U34" s="33">
        <f t="shared" si="18"/>
        <v>0</v>
      </c>
      <c r="V34" s="34">
        <f t="shared" si="19"/>
        <v>16.125</v>
      </c>
    </row>
    <row r="35" spans="1:22" ht="13.5" customHeight="1" x14ac:dyDescent="0.25">
      <c r="A35" s="15">
        <f>RANK(D35,D25:D40)</f>
        <v>11</v>
      </c>
      <c r="B35" s="16">
        <f>'TOTAL OVERALL'!B35</f>
        <v>0</v>
      </c>
      <c r="C35" s="23"/>
      <c r="D35" s="18">
        <f t="shared" si="10"/>
        <v>0</v>
      </c>
      <c r="E35" s="19" t="str">
        <f t="shared" si="11"/>
        <v xml:space="preserve"> </v>
      </c>
      <c r="F35" s="39">
        <f t="shared" si="12"/>
        <v>0</v>
      </c>
      <c r="G35" s="21"/>
      <c r="H35" s="40">
        <f t="shared" si="13"/>
        <v>0</v>
      </c>
      <c r="I35" s="40"/>
      <c r="J35" s="41"/>
      <c r="K35" s="42"/>
      <c r="L35" s="34">
        <f t="shared" si="14"/>
        <v>0</v>
      </c>
      <c r="N35" s="41"/>
      <c r="O35" s="42"/>
      <c r="P35" s="34">
        <f t="shared" si="15"/>
        <v>0</v>
      </c>
      <c r="Q35" s="34">
        <f t="shared" si="16"/>
        <v>0</v>
      </c>
      <c r="R35" s="34"/>
      <c r="S35" s="42"/>
      <c r="T35" s="34">
        <f t="shared" si="17"/>
        <v>0</v>
      </c>
      <c r="U35" s="33">
        <f t="shared" si="18"/>
        <v>0</v>
      </c>
      <c r="V35" s="34">
        <f t="shared" si="19"/>
        <v>0</v>
      </c>
    </row>
    <row r="36" spans="1:22" ht="13.5" customHeight="1" x14ac:dyDescent="0.25">
      <c r="A36" s="15">
        <f>RANK(D36,D25:D40)</f>
        <v>11</v>
      </c>
      <c r="B36" s="16">
        <f>'TOTAL OVERALL'!B36</f>
        <v>0</v>
      </c>
      <c r="C36" s="23"/>
      <c r="D36" s="18">
        <f t="shared" si="10"/>
        <v>0</v>
      </c>
      <c r="E36" s="19" t="str">
        <f t="shared" si="11"/>
        <v xml:space="preserve"> </v>
      </c>
      <c r="F36" s="39">
        <f t="shared" si="12"/>
        <v>0</v>
      </c>
      <c r="G36" s="21"/>
      <c r="H36" s="40">
        <f t="shared" si="13"/>
        <v>0</v>
      </c>
      <c r="I36" s="40"/>
      <c r="J36" s="41"/>
      <c r="K36" s="42"/>
      <c r="L36" s="34">
        <f t="shared" si="14"/>
        <v>0</v>
      </c>
      <c r="N36" s="41"/>
      <c r="O36" s="42"/>
      <c r="P36" s="34">
        <f t="shared" si="15"/>
        <v>0</v>
      </c>
      <c r="Q36" s="34">
        <f t="shared" si="16"/>
        <v>0</v>
      </c>
      <c r="R36" s="34"/>
      <c r="S36" s="42"/>
      <c r="T36" s="34">
        <f t="shared" si="17"/>
        <v>0</v>
      </c>
      <c r="U36" s="33">
        <f t="shared" si="18"/>
        <v>0</v>
      </c>
      <c r="V36" s="34">
        <f t="shared" si="19"/>
        <v>0</v>
      </c>
    </row>
    <row r="37" spans="1:22" ht="13.5" customHeight="1" x14ac:dyDescent="0.25">
      <c r="A37" s="15">
        <f>RANK(D37,D25:D40)</f>
        <v>11</v>
      </c>
      <c r="B37" s="16">
        <f>'TOTAL OVERALL'!B37</f>
        <v>0</v>
      </c>
      <c r="C37" s="23"/>
      <c r="D37" s="18">
        <f t="shared" si="10"/>
        <v>0</v>
      </c>
      <c r="E37" s="19" t="str">
        <f t="shared" si="11"/>
        <v xml:space="preserve"> </v>
      </c>
      <c r="F37" s="39">
        <f t="shared" si="12"/>
        <v>0</v>
      </c>
      <c r="G37" s="21"/>
      <c r="H37" s="40">
        <f t="shared" si="13"/>
        <v>0</v>
      </c>
      <c r="I37" s="40"/>
      <c r="J37" s="41"/>
      <c r="K37" s="42"/>
      <c r="L37" s="34">
        <f t="shared" si="14"/>
        <v>0</v>
      </c>
      <c r="N37" s="41"/>
      <c r="O37" s="42"/>
      <c r="P37" s="34">
        <f t="shared" si="15"/>
        <v>0</v>
      </c>
      <c r="Q37" s="34">
        <f t="shared" si="16"/>
        <v>0</v>
      </c>
      <c r="R37" s="34"/>
      <c r="S37" s="42"/>
      <c r="T37" s="34">
        <f t="shared" si="17"/>
        <v>0</v>
      </c>
      <c r="U37" s="33">
        <f t="shared" si="18"/>
        <v>0</v>
      </c>
      <c r="V37" s="34">
        <f t="shared" si="19"/>
        <v>0</v>
      </c>
    </row>
    <row r="38" spans="1:22" ht="13.5" customHeight="1" x14ac:dyDescent="0.25">
      <c r="A38" s="15">
        <f>RANK(D38,D25:D40)</f>
        <v>11</v>
      </c>
      <c r="B38" s="16">
        <f>'TOTAL OVERALL'!B38</f>
        <v>0</v>
      </c>
      <c r="C38" s="23"/>
      <c r="D38" s="18">
        <f t="shared" si="10"/>
        <v>0</v>
      </c>
      <c r="E38" s="19" t="str">
        <f t="shared" si="11"/>
        <v xml:space="preserve"> </v>
      </c>
      <c r="F38" s="39">
        <f t="shared" si="12"/>
        <v>0</v>
      </c>
      <c r="G38" s="21"/>
      <c r="H38" s="40">
        <f t="shared" si="13"/>
        <v>0</v>
      </c>
      <c r="I38" s="40"/>
      <c r="J38" s="41"/>
      <c r="K38" s="42"/>
      <c r="L38" s="34">
        <f t="shared" si="14"/>
        <v>0</v>
      </c>
      <c r="N38" s="41"/>
      <c r="O38" s="42"/>
      <c r="P38" s="34">
        <f t="shared" si="15"/>
        <v>0</v>
      </c>
      <c r="Q38" s="34">
        <f t="shared" si="16"/>
        <v>0</v>
      </c>
      <c r="R38" s="34"/>
      <c r="S38" s="42"/>
      <c r="T38" s="34">
        <f t="shared" si="17"/>
        <v>0</v>
      </c>
      <c r="U38" s="33">
        <f t="shared" si="18"/>
        <v>0</v>
      </c>
      <c r="V38" s="34">
        <f t="shared" si="19"/>
        <v>0</v>
      </c>
    </row>
    <row r="39" spans="1:22" ht="14.25" customHeight="1" x14ac:dyDescent="0.25">
      <c r="A39" s="15">
        <f>RANK(D39,D25:D40)</f>
        <v>11</v>
      </c>
      <c r="B39" s="16">
        <f>'TOTAL OVERALL'!B39</f>
        <v>0</v>
      </c>
      <c r="C39" s="23"/>
      <c r="D39" s="18">
        <f t="shared" si="10"/>
        <v>0</v>
      </c>
      <c r="E39" s="19" t="str">
        <f t="shared" si="11"/>
        <v xml:space="preserve"> </v>
      </c>
      <c r="F39" s="39">
        <f t="shared" si="12"/>
        <v>0</v>
      </c>
      <c r="G39" s="21"/>
      <c r="H39" s="40">
        <f t="shared" si="13"/>
        <v>0</v>
      </c>
      <c r="I39" s="40"/>
      <c r="J39" s="41"/>
      <c r="K39" s="42"/>
      <c r="L39" s="34">
        <f t="shared" si="14"/>
        <v>0</v>
      </c>
      <c r="N39" s="41"/>
      <c r="O39" s="42"/>
      <c r="P39" s="34">
        <f t="shared" si="15"/>
        <v>0</v>
      </c>
      <c r="Q39" s="34">
        <f t="shared" si="16"/>
        <v>0</v>
      </c>
      <c r="R39" s="34"/>
      <c r="S39" s="42"/>
      <c r="T39" s="34">
        <f t="shared" si="17"/>
        <v>0</v>
      </c>
      <c r="U39" s="33">
        <f t="shared" si="18"/>
        <v>0</v>
      </c>
      <c r="V39" s="34">
        <f t="shared" si="19"/>
        <v>0</v>
      </c>
    </row>
    <row r="40" spans="1:22" ht="14.25" customHeight="1" x14ac:dyDescent="0.25">
      <c r="A40" s="15">
        <f>RANK(D40,D25:D40)</f>
        <v>11</v>
      </c>
      <c r="B40" s="16">
        <f>'TOTAL OVERALL'!B40</f>
        <v>0</v>
      </c>
      <c r="C40" s="23"/>
      <c r="D40" s="18">
        <f t="shared" si="10"/>
        <v>0</v>
      </c>
      <c r="E40" s="19" t="str">
        <f t="shared" si="11"/>
        <v xml:space="preserve"> </v>
      </c>
      <c r="F40" s="39">
        <f t="shared" si="12"/>
        <v>0</v>
      </c>
      <c r="G40" s="21"/>
      <c r="H40" s="40">
        <f t="shared" si="13"/>
        <v>0</v>
      </c>
      <c r="I40" s="40"/>
      <c r="J40" s="41"/>
      <c r="K40" s="42"/>
      <c r="L40" s="34">
        <f t="shared" si="14"/>
        <v>0</v>
      </c>
      <c r="N40" s="41"/>
      <c r="O40" s="42"/>
      <c r="P40" s="34">
        <f t="shared" si="15"/>
        <v>0</v>
      </c>
      <c r="Q40" s="34">
        <f t="shared" si="16"/>
        <v>0</v>
      </c>
      <c r="R40" s="34"/>
      <c r="S40" s="42"/>
      <c r="T40" s="34">
        <f t="shared" si="17"/>
        <v>0</v>
      </c>
      <c r="U40" s="33">
        <f t="shared" si="18"/>
        <v>0</v>
      </c>
      <c r="V40" s="34"/>
    </row>
    <row r="41" spans="1:22" ht="13.8" thickBot="1" x14ac:dyDescent="0.3">
      <c r="B41" s="16"/>
      <c r="C41" s="4"/>
      <c r="D41" s="24"/>
      <c r="E41" s="43"/>
      <c r="F41" s="5"/>
      <c r="G41" s="5"/>
      <c r="H41" s="14"/>
      <c r="I41" s="14"/>
      <c r="J41" s="33"/>
      <c r="K41" s="34"/>
      <c r="L41" s="34"/>
      <c r="N41" s="33"/>
      <c r="O41" s="34"/>
      <c r="P41" s="34"/>
      <c r="Q41" s="34"/>
      <c r="R41" s="34"/>
      <c r="S41" s="36" t="s">
        <v>9</v>
      </c>
      <c r="T41" s="34"/>
      <c r="U41" s="33"/>
    </row>
    <row r="42" spans="1:22" ht="14.4" thickTop="1" thickBot="1" x14ac:dyDescent="0.3">
      <c r="B42" s="25" t="s">
        <v>6</v>
      </c>
      <c r="C42" s="26"/>
      <c r="D42" s="27" t="s">
        <v>1</v>
      </c>
      <c r="E42" s="7"/>
      <c r="F42" s="37"/>
      <c r="G42" s="9"/>
      <c r="H42" s="14">
        <f>SMALL(T44:T51,(COUNTIF(T44:T51,0)+1))</f>
        <v>15.22</v>
      </c>
      <c r="I42" s="14"/>
      <c r="J42" s="35" t="s">
        <v>21</v>
      </c>
      <c r="K42" s="34"/>
      <c r="L42" s="34" t="s">
        <v>1</v>
      </c>
      <c r="N42" s="35" t="s">
        <v>22</v>
      </c>
      <c r="O42" s="34"/>
      <c r="P42" s="34"/>
      <c r="Q42" s="34" t="s">
        <v>10</v>
      </c>
      <c r="R42" s="34"/>
      <c r="S42" s="36" t="s">
        <v>11</v>
      </c>
      <c r="T42" s="34" t="s">
        <v>12</v>
      </c>
      <c r="U42" s="33" t="s">
        <v>12</v>
      </c>
    </row>
    <row r="43" spans="1:22" ht="14.4" thickTop="1" thickBot="1" x14ac:dyDescent="0.3">
      <c r="A43" s="1" t="s">
        <v>2</v>
      </c>
      <c r="B43" s="10"/>
      <c r="C43" s="10"/>
      <c r="D43" s="44" t="s">
        <v>3</v>
      </c>
      <c r="E43" s="45" t="s">
        <v>13</v>
      </c>
      <c r="F43" s="38" t="s">
        <v>14</v>
      </c>
      <c r="G43" s="12"/>
      <c r="H43" s="5" t="s">
        <v>15</v>
      </c>
      <c r="I43" s="5"/>
      <c r="J43" s="33" t="s">
        <v>16</v>
      </c>
      <c r="K43" s="34" t="s">
        <v>17</v>
      </c>
      <c r="L43" s="34" t="s">
        <v>18</v>
      </c>
      <c r="N43" s="33" t="s">
        <v>16</v>
      </c>
      <c r="O43" s="34" t="s">
        <v>17</v>
      </c>
      <c r="P43" s="34" t="s">
        <v>18</v>
      </c>
      <c r="Q43" s="34" t="s">
        <v>18</v>
      </c>
      <c r="R43" s="34"/>
      <c r="S43" s="36" t="s">
        <v>19</v>
      </c>
      <c r="T43" s="34" t="s">
        <v>18</v>
      </c>
      <c r="U43" s="33" t="s">
        <v>20</v>
      </c>
      <c r="V43" s="1" t="s">
        <v>19</v>
      </c>
    </row>
    <row r="44" spans="1:22" ht="13.8" thickTop="1" x14ac:dyDescent="0.25">
      <c r="A44" s="15">
        <f>RANK(D44,D44:D51)</f>
        <v>2</v>
      </c>
      <c r="B44" s="16" t="s">
        <v>59</v>
      </c>
      <c r="C44" s="17"/>
      <c r="D44" s="18">
        <f t="shared" ref="D44:D51" si="20">IF(H44=0,0,($H$42/H44)*100)</f>
        <v>74.809535512410918</v>
      </c>
      <c r="E44" s="19" t="str">
        <f t="shared" ref="E44:E51" si="21">IF(U44=0," ",U44)</f>
        <v xml:space="preserve"> </v>
      </c>
      <c r="F44" s="39">
        <f t="shared" ref="F44:F51" si="22">V44</f>
        <v>20.344999999999999</v>
      </c>
      <c r="G44" s="21"/>
      <c r="H44" s="40">
        <f t="shared" ref="H44:H51" si="23">(T44)</f>
        <v>20.344999999999999</v>
      </c>
      <c r="I44" s="40"/>
      <c r="J44" s="41"/>
      <c r="K44" s="42">
        <v>20.49</v>
      </c>
      <c r="L44" s="34">
        <f t="shared" ref="L44:L51" si="24">SUM(J44*60,K44)</f>
        <v>20.49</v>
      </c>
      <c r="N44" s="41"/>
      <c r="O44" s="42">
        <v>20.2</v>
      </c>
      <c r="P44" s="34">
        <f t="shared" ref="P44:P51" si="25">SUM(N44*60,O44)</f>
        <v>20.2</v>
      </c>
      <c r="Q44" s="34">
        <f t="shared" ref="Q44:Q51" si="26">IF(P44=0,L44,SUM(L44,P44))</f>
        <v>40.69</v>
      </c>
      <c r="R44" s="34"/>
      <c r="S44" s="42"/>
      <c r="T44" s="34">
        <f t="shared" ref="T44:T51" si="27">IF(P44=0,SUM(Q44,S44),SUM(Q44/2,S44))</f>
        <v>20.344999999999999</v>
      </c>
      <c r="U44" s="33">
        <f t="shared" ref="U44:U51" si="28">QUOTIENT(T44,60)</f>
        <v>0</v>
      </c>
      <c r="V44" s="34">
        <f>SUM(T44-(U44*60))</f>
        <v>20.344999999999999</v>
      </c>
    </row>
    <row r="45" spans="1:22" x14ac:dyDescent="0.25">
      <c r="A45" s="15">
        <f>RANK(D45,D44:D51)</f>
        <v>5</v>
      </c>
      <c r="B45" s="16" t="s">
        <v>93</v>
      </c>
      <c r="C45" s="23"/>
      <c r="D45" s="18">
        <f t="shared" si="20"/>
        <v>49.787373241740269</v>
      </c>
      <c r="E45" s="19" t="str">
        <f t="shared" si="21"/>
        <v xml:space="preserve"> </v>
      </c>
      <c r="F45" s="39">
        <f t="shared" si="22"/>
        <v>30.57</v>
      </c>
      <c r="G45" s="21"/>
      <c r="H45" s="40">
        <f t="shared" si="23"/>
        <v>30.57</v>
      </c>
      <c r="I45" s="40"/>
      <c r="J45" s="41"/>
      <c r="K45" s="42">
        <v>30.57</v>
      </c>
      <c r="L45" s="34">
        <f t="shared" si="24"/>
        <v>30.57</v>
      </c>
      <c r="N45" s="41"/>
      <c r="O45" s="42">
        <v>30.57</v>
      </c>
      <c r="P45" s="34">
        <f t="shared" si="25"/>
        <v>30.57</v>
      </c>
      <c r="Q45" s="34">
        <f t="shared" si="26"/>
        <v>61.14</v>
      </c>
      <c r="R45" s="34"/>
      <c r="S45" s="42"/>
      <c r="T45" s="34">
        <f t="shared" si="27"/>
        <v>30.57</v>
      </c>
      <c r="U45" s="33">
        <f t="shared" si="28"/>
        <v>0</v>
      </c>
      <c r="V45" s="34">
        <f t="shared" ref="V45:V51" si="29">T45-(U45*60)</f>
        <v>30.57</v>
      </c>
    </row>
    <row r="46" spans="1:22" x14ac:dyDescent="0.25">
      <c r="A46" s="15">
        <f>RANK(D46,D44:D51)</f>
        <v>1</v>
      </c>
      <c r="B46" s="16" t="s">
        <v>60</v>
      </c>
      <c r="C46" s="23"/>
      <c r="D46" s="18">
        <f t="shared" si="20"/>
        <v>100</v>
      </c>
      <c r="E46" s="19" t="str">
        <f t="shared" si="21"/>
        <v xml:space="preserve"> </v>
      </c>
      <c r="F46" s="39">
        <f t="shared" si="22"/>
        <v>15.22</v>
      </c>
      <c r="G46" s="21"/>
      <c r="H46" s="40">
        <f t="shared" si="23"/>
        <v>15.22</v>
      </c>
      <c r="I46" s="40"/>
      <c r="J46" s="41"/>
      <c r="K46" s="42">
        <v>15.13</v>
      </c>
      <c r="L46" s="34">
        <f t="shared" si="24"/>
        <v>15.13</v>
      </c>
      <c r="N46" s="41"/>
      <c r="O46" s="42">
        <v>15.31</v>
      </c>
      <c r="P46" s="34">
        <f t="shared" si="25"/>
        <v>15.31</v>
      </c>
      <c r="Q46" s="34">
        <f t="shared" si="26"/>
        <v>30.44</v>
      </c>
      <c r="R46" s="34"/>
      <c r="S46" s="42"/>
      <c r="T46" s="34">
        <f t="shared" si="27"/>
        <v>15.22</v>
      </c>
      <c r="U46" s="33">
        <f t="shared" si="28"/>
        <v>0</v>
      </c>
      <c r="V46" s="34">
        <f t="shared" si="29"/>
        <v>15.22</v>
      </c>
    </row>
    <row r="47" spans="1:22" x14ac:dyDescent="0.25">
      <c r="A47" s="15">
        <f>RANK(D47,D44:D51)</f>
        <v>6</v>
      </c>
      <c r="B47" s="16" t="s">
        <v>61</v>
      </c>
      <c r="C47" s="23"/>
      <c r="D47" s="18">
        <f t="shared" si="20"/>
        <v>46.37416209628276</v>
      </c>
      <c r="E47" s="19" t="str">
        <f t="shared" si="21"/>
        <v xml:space="preserve"> </v>
      </c>
      <c r="F47" s="39">
        <f t="shared" si="22"/>
        <v>32.82</v>
      </c>
      <c r="G47" s="21"/>
      <c r="H47" s="40">
        <f t="shared" si="23"/>
        <v>32.82</v>
      </c>
      <c r="I47" s="40"/>
      <c r="J47" s="41"/>
      <c r="K47" s="42">
        <v>32.74</v>
      </c>
      <c r="L47" s="34">
        <f t="shared" si="24"/>
        <v>32.74</v>
      </c>
      <c r="N47" s="41"/>
      <c r="O47" s="42">
        <v>32.9</v>
      </c>
      <c r="P47" s="34">
        <f t="shared" si="25"/>
        <v>32.9</v>
      </c>
      <c r="Q47" s="34">
        <f t="shared" si="26"/>
        <v>65.64</v>
      </c>
      <c r="R47" s="34"/>
      <c r="S47" s="42"/>
      <c r="T47" s="34">
        <f t="shared" si="27"/>
        <v>32.82</v>
      </c>
      <c r="U47" s="33">
        <f t="shared" si="28"/>
        <v>0</v>
      </c>
      <c r="V47" s="34">
        <f t="shared" si="29"/>
        <v>32.82</v>
      </c>
    </row>
    <row r="48" spans="1:22" x14ac:dyDescent="0.25">
      <c r="A48" s="15">
        <f>RANK(D48,D44:D51)</f>
        <v>6</v>
      </c>
      <c r="B48" s="16" t="s">
        <v>94</v>
      </c>
      <c r="C48" s="23"/>
      <c r="D48" s="18">
        <f t="shared" si="20"/>
        <v>46.37416209628276</v>
      </c>
      <c r="E48" s="19" t="str">
        <f t="shared" si="21"/>
        <v xml:space="preserve"> </v>
      </c>
      <c r="F48" s="39">
        <f t="shared" si="22"/>
        <v>32.82</v>
      </c>
      <c r="G48" s="21"/>
      <c r="H48" s="40">
        <f t="shared" si="23"/>
        <v>32.82</v>
      </c>
      <c r="I48" s="40"/>
      <c r="J48" s="41"/>
      <c r="K48" s="42">
        <v>32.799999999999997</v>
      </c>
      <c r="L48" s="34">
        <f t="shared" si="24"/>
        <v>32.799999999999997</v>
      </c>
      <c r="N48" s="41"/>
      <c r="O48" s="42">
        <v>32.840000000000003</v>
      </c>
      <c r="P48" s="34">
        <f t="shared" si="25"/>
        <v>32.840000000000003</v>
      </c>
      <c r="Q48" s="34">
        <f t="shared" si="26"/>
        <v>65.64</v>
      </c>
      <c r="R48" s="34"/>
      <c r="S48" s="42"/>
      <c r="T48" s="34">
        <f t="shared" si="27"/>
        <v>32.82</v>
      </c>
      <c r="U48" s="33">
        <f t="shared" si="28"/>
        <v>0</v>
      </c>
      <c r="V48" s="34">
        <f t="shared" si="29"/>
        <v>32.82</v>
      </c>
    </row>
    <row r="49" spans="1:22" x14ac:dyDescent="0.25">
      <c r="A49" s="15">
        <f>RANK(D49,D44:D51)</f>
        <v>3</v>
      </c>
      <c r="B49" s="16" t="s">
        <v>95</v>
      </c>
      <c r="C49" s="23"/>
      <c r="D49" s="18">
        <f t="shared" si="20"/>
        <v>72.030288689067675</v>
      </c>
      <c r="E49" s="19" t="str">
        <f t="shared" si="21"/>
        <v xml:space="preserve"> </v>
      </c>
      <c r="F49" s="39">
        <f t="shared" si="22"/>
        <v>21.130000000000003</v>
      </c>
      <c r="G49" s="21"/>
      <c r="H49" s="40">
        <f t="shared" si="23"/>
        <v>21.130000000000003</v>
      </c>
      <c r="I49" s="40"/>
      <c r="J49" s="41"/>
      <c r="K49" s="42">
        <v>21</v>
      </c>
      <c r="L49" s="34">
        <f t="shared" si="24"/>
        <v>21</v>
      </c>
      <c r="N49" s="41"/>
      <c r="O49" s="42">
        <v>21.26</v>
      </c>
      <c r="P49" s="34">
        <f t="shared" si="25"/>
        <v>21.26</v>
      </c>
      <c r="Q49" s="34">
        <f t="shared" si="26"/>
        <v>42.260000000000005</v>
      </c>
      <c r="R49" s="34"/>
      <c r="S49" s="42"/>
      <c r="T49" s="34">
        <f t="shared" si="27"/>
        <v>21.130000000000003</v>
      </c>
      <c r="U49" s="33">
        <f t="shared" si="28"/>
        <v>0</v>
      </c>
      <c r="V49" s="34">
        <f t="shared" si="29"/>
        <v>21.130000000000003</v>
      </c>
    </row>
    <row r="50" spans="1:22" x14ac:dyDescent="0.25">
      <c r="A50" s="15">
        <f>RANK(D50,D44:D51)</f>
        <v>4</v>
      </c>
      <c r="B50" s="16" t="s">
        <v>96</v>
      </c>
      <c r="C50" s="23"/>
      <c r="D50" s="18">
        <f t="shared" si="20"/>
        <v>67.494456762749451</v>
      </c>
      <c r="E50" s="19" t="str">
        <f t="shared" si="21"/>
        <v xml:space="preserve"> </v>
      </c>
      <c r="F50" s="39">
        <f t="shared" si="22"/>
        <v>22.55</v>
      </c>
      <c r="G50" s="21"/>
      <c r="H50" s="40">
        <f t="shared" si="23"/>
        <v>22.55</v>
      </c>
      <c r="I50" s="40"/>
      <c r="J50" s="41"/>
      <c r="K50" s="42">
        <v>22.5</v>
      </c>
      <c r="L50" s="34">
        <f t="shared" si="24"/>
        <v>22.5</v>
      </c>
      <c r="N50" s="41"/>
      <c r="O50" s="42">
        <v>22.6</v>
      </c>
      <c r="P50" s="34">
        <f t="shared" si="25"/>
        <v>22.6</v>
      </c>
      <c r="Q50" s="34">
        <f t="shared" si="26"/>
        <v>45.1</v>
      </c>
      <c r="R50" s="34"/>
      <c r="S50" s="42"/>
      <c r="T50" s="34">
        <f t="shared" si="27"/>
        <v>22.55</v>
      </c>
      <c r="U50" s="33">
        <f t="shared" si="28"/>
        <v>0</v>
      </c>
      <c r="V50" s="34">
        <f t="shared" si="29"/>
        <v>22.55</v>
      </c>
    </row>
    <row r="51" spans="1:22" x14ac:dyDescent="0.25">
      <c r="A51" s="15">
        <f>RANK(D51,D44:D51)</f>
        <v>8</v>
      </c>
      <c r="B51" s="16" t="s">
        <v>92</v>
      </c>
      <c r="C51" s="23"/>
      <c r="D51" s="18">
        <f t="shared" si="20"/>
        <v>6.3416666666666659</v>
      </c>
      <c r="E51" s="19">
        <f t="shared" si="21"/>
        <v>4</v>
      </c>
      <c r="F51" s="39">
        <f t="shared" si="22"/>
        <v>0</v>
      </c>
      <c r="G51" s="21"/>
      <c r="H51" s="40">
        <f t="shared" si="23"/>
        <v>240</v>
      </c>
      <c r="I51" s="40"/>
      <c r="J51" s="41">
        <v>4</v>
      </c>
      <c r="K51" s="42">
        <v>0</v>
      </c>
      <c r="L51" s="34">
        <f t="shared" si="24"/>
        <v>240</v>
      </c>
      <c r="N51" s="41">
        <v>4</v>
      </c>
      <c r="O51" s="42">
        <v>0</v>
      </c>
      <c r="P51" s="34">
        <f t="shared" si="25"/>
        <v>240</v>
      </c>
      <c r="Q51" s="34">
        <f t="shared" si="26"/>
        <v>480</v>
      </c>
      <c r="R51" s="34"/>
      <c r="S51" s="42"/>
      <c r="T51" s="34">
        <f t="shared" si="27"/>
        <v>240</v>
      </c>
      <c r="U51" s="33">
        <f t="shared" si="28"/>
        <v>4</v>
      </c>
      <c r="V51" s="34">
        <f t="shared" si="29"/>
        <v>0</v>
      </c>
    </row>
  </sheetData>
  <pageMargins left="0.74791666666666667" right="0.74791666666666667" top="0.98402777777777772" bottom="0.98402777777777772" header="0.51180555555555551" footer="0.51180555555555551"/>
  <pageSetup scale="72" firstPageNumber="0" orientation="landscape" horizontalDpi="300" verticalDpi="300" r:id="rId1"/>
  <headerFooter alignWithMargins="0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V51"/>
  <sheetViews>
    <sheetView workbookViewId="0">
      <selection activeCell="F20" sqref="F20"/>
    </sheetView>
  </sheetViews>
  <sheetFormatPr defaultColWidth="9" defaultRowHeight="13.2" x14ac:dyDescent="0.25"/>
  <cols>
    <col min="1" max="4" width="9" style="1"/>
    <col min="5" max="5" width="7.33203125" style="1" customWidth="1"/>
    <col min="6" max="6" width="8.6640625" style="1" customWidth="1"/>
    <col min="7" max="7" width="2.6640625" style="1" hidden="1" customWidth="1"/>
    <col min="8" max="8" width="10.44140625" style="1" customWidth="1"/>
    <col min="9" max="9" width="0.109375" style="1" customWidth="1"/>
    <col min="10" max="10" width="5.6640625" style="1" customWidth="1"/>
    <col min="11" max="11" width="7.6640625" style="1" customWidth="1"/>
    <col min="12" max="12" width="8.88671875" style="1" customWidth="1"/>
    <col min="13" max="13" width="2.6640625" style="1" hidden="1" customWidth="1"/>
    <col min="14" max="14" width="5.6640625" style="1" customWidth="1"/>
    <col min="15" max="15" width="7.6640625" style="1" customWidth="1"/>
    <col min="16" max="16" width="8.44140625" style="1" customWidth="1"/>
    <col min="17" max="17" width="8.6640625" style="1" customWidth="1"/>
    <col min="18" max="18" width="2.6640625" style="1" hidden="1" customWidth="1"/>
    <col min="19" max="19" width="9.109375" style="1" customWidth="1"/>
    <col min="20" max="20" width="10.33203125" style="1" customWidth="1"/>
    <col min="21" max="16384" width="9" style="1"/>
  </cols>
  <sheetData>
    <row r="1" spans="1:22" x14ac:dyDescent="0.25">
      <c r="B1" s="2" t="s">
        <v>71</v>
      </c>
      <c r="H1" s="3"/>
      <c r="L1" s="3"/>
      <c r="P1" s="3"/>
      <c r="Q1" s="3"/>
      <c r="T1" s="3"/>
    </row>
    <row r="2" spans="1:22" x14ac:dyDescent="0.25">
      <c r="J2" s="33"/>
      <c r="K2" s="34"/>
      <c r="L2" s="34"/>
      <c r="N2" s="33"/>
      <c r="O2" s="34"/>
      <c r="P2" s="34"/>
      <c r="Q2" s="34"/>
      <c r="R2" s="34"/>
      <c r="S2" s="34"/>
      <c r="T2" s="34"/>
      <c r="U2" s="33"/>
    </row>
    <row r="3" spans="1:22" ht="13.5" customHeight="1" thickBot="1" x14ac:dyDescent="0.3">
      <c r="B3" s="4"/>
      <c r="C3" s="4"/>
      <c r="D3" s="4"/>
      <c r="E3" s="5"/>
      <c r="F3" s="5"/>
      <c r="G3" s="5"/>
      <c r="H3" s="14"/>
      <c r="I3" s="14"/>
      <c r="J3" s="35" t="s">
        <v>8</v>
      </c>
      <c r="K3" s="34"/>
      <c r="L3" s="34"/>
      <c r="N3" s="35" t="s">
        <v>8</v>
      </c>
      <c r="O3" s="34"/>
      <c r="P3" s="34"/>
      <c r="Q3" s="34"/>
      <c r="R3" s="34"/>
      <c r="S3" s="36" t="s">
        <v>9</v>
      </c>
      <c r="T3" s="34"/>
      <c r="U3" s="33"/>
    </row>
    <row r="4" spans="1:22" ht="14.25" customHeight="1" thickTop="1" thickBot="1" x14ac:dyDescent="0.3">
      <c r="B4" s="6" t="s">
        <v>0</v>
      </c>
      <c r="C4" s="6"/>
      <c r="D4" s="32"/>
      <c r="E4" s="7"/>
      <c r="F4" s="37"/>
      <c r="G4" s="9"/>
      <c r="H4" s="14">
        <f>SMALL(T6:T21,(COUNTIF(T6:T21,0)+1))</f>
        <v>98.425000000000011</v>
      </c>
      <c r="I4" s="14"/>
      <c r="J4" s="35">
        <v>1</v>
      </c>
      <c r="K4" s="34"/>
      <c r="L4" s="34" t="s">
        <v>1</v>
      </c>
      <c r="N4" s="35">
        <v>2</v>
      </c>
      <c r="O4" s="34"/>
      <c r="P4" s="34"/>
      <c r="Q4" s="34" t="s">
        <v>10</v>
      </c>
      <c r="R4" s="34"/>
      <c r="S4" s="36" t="s">
        <v>11</v>
      </c>
      <c r="T4" s="34" t="s">
        <v>12</v>
      </c>
      <c r="U4" s="35" t="s">
        <v>12</v>
      </c>
    </row>
    <row r="5" spans="1:22" ht="14.4" thickTop="1" thickBot="1" x14ac:dyDescent="0.3">
      <c r="A5" s="1" t="s">
        <v>2</v>
      </c>
      <c r="B5" s="10"/>
      <c r="C5" s="10"/>
      <c r="D5" s="10" t="s">
        <v>3</v>
      </c>
      <c r="E5" s="10" t="s">
        <v>13</v>
      </c>
      <c r="F5" s="38" t="s">
        <v>14</v>
      </c>
      <c r="G5" s="12"/>
      <c r="H5" s="5" t="s">
        <v>15</v>
      </c>
      <c r="I5" s="5"/>
      <c r="J5" s="33" t="s">
        <v>16</v>
      </c>
      <c r="K5" s="34" t="s">
        <v>17</v>
      </c>
      <c r="L5" s="34" t="s">
        <v>18</v>
      </c>
      <c r="N5" s="33" t="s">
        <v>16</v>
      </c>
      <c r="O5" s="34" t="s">
        <v>17</v>
      </c>
      <c r="P5" s="34" t="s">
        <v>18</v>
      </c>
      <c r="Q5" s="34" t="s">
        <v>18</v>
      </c>
      <c r="R5" s="34"/>
      <c r="S5" s="36" t="s">
        <v>19</v>
      </c>
      <c r="T5" s="34" t="s">
        <v>18</v>
      </c>
      <c r="U5" s="33" t="s">
        <v>20</v>
      </c>
      <c r="V5" s="1" t="s">
        <v>19</v>
      </c>
    </row>
    <row r="6" spans="1:22" ht="13.8" thickTop="1" x14ac:dyDescent="0.25">
      <c r="A6" s="15">
        <f>RANK(D6,D6:D21)</f>
        <v>3</v>
      </c>
      <c r="B6" s="16" t="str">
        <f ca="1">'TOTAL OVERALL'!B6</f>
        <v>Alfred 1</v>
      </c>
      <c r="C6" s="17"/>
      <c r="D6" s="18">
        <f t="shared" ref="D6:D21" si="0">IF(H6=0,0,($H$4/H6)*100)</f>
        <v>96.165119687347342</v>
      </c>
      <c r="E6" s="19">
        <f t="shared" ref="E6:E22" si="1">IF(U6=0," ",U6)</f>
        <v>1</v>
      </c>
      <c r="F6" s="39">
        <f t="shared" ref="F6:F22" si="2">V6</f>
        <v>42.350000000000009</v>
      </c>
      <c r="G6" s="21"/>
      <c r="H6" s="40">
        <f t="shared" ref="H6:H22" si="3">(T6)</f>
        <v>102.35000000000001</v>
      </c>
      <c r="I6" s="40"/>
      <c r="J6" s="41">
        <v>1</v>
      </c>
      <c r="K6" s="42">
        <v>42.24</v>
      </c>
      <c r="L6" s="34">
        <f t="shared" ref="L6:L22" si="4">SUM(J6*60,K6)</f>
        <v>102.24000000000001</v>
      </c>
      <c r="N6" s="41">
        <v>1</v>
      </c>
      <c r="O6" s="42">
        <v>42.46</v>
      </c>
      <c r="P6" s="34">
        <f t="shared" ref="P6:P22" si="5">SUM(N6*60,O6)</f>
        <v>102.46000000000001</v>
      </c>
      <c r="Q6" s="34">
        <f t="shared" ref="Q6:Q22" si="6">IF(P6=0,L6,SUM(L6,P6))</f>
        <v>204.70000000000002</v>
      </c>
      <c r="R6" s="34"/>
      <c r="S6" s="42"/>
      <c r="T6" s="34">
        <f t="shared" ref="T6:T22" si="7">IF(P6=0,SUM(Q6,S6),SUM(Q6/2,S6))</f>
        <v>102.35000000000001</v>
      </c>
      <c r="U6" s="33">
        <f t="shared" ref="U6:U22" si="8">QUOTIENT(T6,60)</f>
        <v>1</v>
      </c>
      <c r="V6" s="34">
        <f>SUM(T6-(U6*60))</f>
        <v>42.350000000000009</v>
      </c>
    </row>
    <row r="7" spans="1:22" x14ac:dyDescent="0.25">
      <c r="A7" s="15">
        <f>RANK(D7,D6:D21)</f>
        <v>5</v>
      </c>
      <c r="B7" s="16" t="s">
        <v>73</v>
      </c>
      <c r="C7" s="17"/>
      <c r="D7" s="18">
        <f t="shared" si="0"/>
        <v>80.22251202216971</v>
      </c>
      <c r="E7" s="19">
        <f t="shared" si="1"/>
        <v>2</v>
      </c>
      <c r="F7" s="39">
        <f t="shared" si="2"/>
        <v>2.6899999999999977</v>
      </c>
      <c r="G7" s="21"/>
      <c r="H7" s="40">
        <f t="shared" si="3"/>
        <v>122.69</v>
      </c>
      <c r="I7" s="40"/>
      <c r="J7" s="41">
        <v>2</v>
      </c>
      <c r="K7" s="42">
        <v>2.86</v>
      </c>
      <c r="L7" s="34">
        <f t="shared" si="4"/>
        <v>122.86</v>
      </c>
      <c r="N7" s="41">
        <v>2</v>
      </c>
      <c r="O7" s="42">
        <v>2.52</v>
      </c>
      <c r="P7" s="34">
        <f t="shared" si="5"/>
        <v>122.52</v>
      </c>
      <c r="Q7" s="34">
        <f t="shared" si="6"/>
        <v>245.38</v>
      </c>
      <c r="R7" s="34"/>
      <c r="S7" s="42"/>
      <c r="T7" s="34">
        <f t="shared" si="7"/>
        <v>122.69</v>
      </c>
      <c r="U7" s="33">
        <f t="shared" si="8"/>
        <v>2</v>
      </c>
      <c r="V7" s="34">
        <f>T7-(U7*60)</f>
        <v>2.6899999999999977</v>
      </c>
    </row>
    <row r="8" spans="1:22" x14ac:dyDescent="0.25">
      <c r="A8" s="15">
        <f>RANK(D8,D6:D21)</f>
        <v>1</v>
      </c>
      <c r="B8" s="16" t="s">
        <v>74</v>
      </c>
      <c r="C8" s="23"/>
      <c r="D8" s="18">
        <f t="shared" si="0"/>
        <v>100</v>
      </c>
      <c r="E8" s="19">
        <f t="shared" si="1"/>
        <v>1</v>
      </c>
      <c r="F8" s="39">
        <f t="shared" si="2"/>
        <v>38.425000000000011</v>
      </c>
      <c r="G8" s="21"/>
      <c r="H8" s="40">
        <f t="shared" si="3"/>
        <v>98.425000000000011</v>
      </c>
      <c r="I8" s="40"/>
      <c r="J8" s="41">
        <v>1</v>
      </c>
      <c r="K8" s="42">
        <v>38.49</v>
      </c>
      <c r="L8" s="34">
        <f t="shared" si="4"/>
        <v>98.490000000000009</v>
      </c>
      <c r="N8" s="41">
        <v>1</v>
      </c>
      <c r="O8" s="42">
        <v>38.36</v>
      </c>
      <c r="P8" s="34">
        <f t="shared" si="5"/>
        <v>98.36</v>
      </c>
      <c r="Q8" s="34">
        <f t="shared" si="6"/>
        <v>196.85000000000002</v>
      </c>
      <c r="R8" s="34"/>
      <c r="S8" s="42"/>
      <c r="T8" s="34">
        <f t="shared" si="7"/>
        <v>98.425000000000011</v>
      </c>
      <c r="U8" s="33">
        <f t="shared" si="8"/>
        <v>1</v>
      </c>
      <c r="V8" s="34">
        <f>T8-(U8*60)</f>
        <v>38.425000000000011</v>
      </c>
    </row>
    <row r="9" spans="1:22" x14ac:dyDescent="0.25">
      <c r="A9" s="15">
        <f>RANK(D9,D6:D21)</f>
        <v>15</v>
      </c>
      <c r="B9" s="16" t="s">
        <v>75</v>
      </c>
      <c r="C9" s="23"/>
      <c r="D9" s="18">
        <f t="shared" si="0"/>
        <v>18.688705129544012</v>
      </c>
      <c r="E9" s="19">
        <f t="shared" si="1"/>
        <v>8</v>
      </c>
      <c r="F9" s="39">
        <f t="shared" si="2"/>
        <v>46.654999999999973</v>
      </c>
      <c r="G9" s="21"/>
      <c r="H9" s="40">
        <f t="shared" si="3"/>
        <v>526.65499999999997</v>
      </c>
      <c r="I9" s="40"/>
      <c r="J9" s="41">
        <v>7</v>
      </c>
      <c r="K9" s="42">
        <v>46.57</v>
      </c>
      <c r="L9" s="34">
        <f t="shared" si="4"/>
        <v>466.57</v>
      </c>
      <c r="N9" s="41">
        <v>7</v>
      </c>
      <c r="O9" s="42">
        <v>46.74</v>
      </c>
      <c r="P9" s="34">
        <f t="shared" si="5"/>
        <v>466.74</v>
      </c>
      <c r="Q9" s="34">
        <f t="shared" si="6"/>
        <v>933.31</v>
      </c>
      <c r="R9" s="34"/>
      <c r="S9" s="42">
        <v>60</v>
      </c>
      <c r="T9" s="34">
        <f t="shared" si="7"/>
        <v>526.65499999999997</v>
      </c>
      <c r="U9" s="33">
        <f t="shared" si="8"/>
        <v>8</v>
      </c>
      <c r="V9" s="34">
        <f>SUM(T9-(U9*60))</f>
        <v>46.654999999999973</v>
      </c>
    </row>
    <row r="10" spans="1:22" x14ac:dyDescent="0.25">
      <c r="A10" s="15">
        <f>RANK(D10,D6:D21)</f>
        <v>14</v>
      </c>
      <c r="B10" s="16" t="s">
        <v>76</v>
      </c>
      <c r="C10" s="23"/>
      <c r="D10" s="18">
        <f t="shared" si="0"/>
        <v>37.839760101495521</v>
      </c>
      <c r="E10" s="19">
        <f t="shared" si="1"/>
        <v>4</v>
      </c>
      <c r="F10" s="39">
        <f t="shared" si="2"/>
        <v>20.110000000000014</v>
      </c>
      <c r="G10" s="21"/>
      <c r="H10" s="40">
        <f t="shared" si="3"/>
        <v>260.11</v>
      </c>
      <c r="I10" s="40"/>
      <c r="J10" s="41">
        <v>3</v>
      </c>
      <c r="K10" s="42">
        <v>19.88</v>
      </c>
      <c r="L10" s="34">
        <f t="shared" si="4"/>
        <v>199.88</v>
      </c>
      <c r="N10" s="41">
        <v>3</v>
      </c>
      <c r="O10" s="42">
        <v>20.34</v>
      </c>
      <c r="P10" s="34">
        <f t="shared" si="5"/>
        <v>200.34</v>
      </c>
      <c r="Q10" s="34">
        <f t="shared" si="6"/>
        <v>400.22</v>
      </c>
      <c r="R10" s="34"/>
      <c r="S10" s="42">
        <v>60</v>
      </c>
      <c r="T10" s="34">
        <f t="shared" si="7"/>
        <v>260.11</v>
      </c>
      <c r="U10" s="33">
        <f t="shared" si="8"/>
        <v>4</v>
      </c>
      <c r="V10" s="34">
        <f>SUM(T10-(U10*60))</f>
        <v>20.110000000000014</v>
      </c>
    </row>
    <row r="11" spans="1:22" x14ac:dyDescent="0.25">
      <c r="A11" s="15">
        <f>RANK(D11,D6:D21)</f>
        <v>4</v>
      </c>
      <c r="B11" s="16" t="s">
        <v>77</v>
      </c>
      <c r="C11" s="17"/>
      <c r="D11" s="18">
        <f t="shared" si="0"/>
        <v>84.710388157328524</v>
      </c>
      <c r="E11" s="19">
        <f t="shared" si="1"/>
        <v>1</v>
      </c>
      <c r="F11" s="39">
        <f t="shared" si="2"/>
        <v>56.19</v>
      </c>
      <c r="G11" s="21"/>
      <c r="H11" s="40">
        <f t="shared" si="3"/>
        <v>116.19</v>
      </c>
      <c r="I11" s="40"/>
      <c r="J11" s="41">
        <v>1</v>
      </c>
      <c r="K11" s="42">
        <v>56.7</v>
      </c>
      <c r="L11" s="34">
        <f t="shared" si="4"/>
        <v>116.7</v>
      </c>
      <c r="N11" s="41">
        <v>1</v>
      </c>
      <c r="O11" s="42">
        <v>55.68</v>
      </c>
      <c r="P11" s="34">
        <f t="shared" si="5"/>
        <v>115.68</v>
      </c>
      <c r="Q11" s="34">
        <f t="shared" si="6"/>
        <v>232.38</v>
      </c>
      <c r="R11" s="34"/>
      <c r="S11" s="42"/>
      <c r="T11" s="34">
        <f t="shared" si="7"/>
        <v>116.19</v>
      </c>
      <c r="U11" s="33">
        <f t="shared" si="8"/>
        <v>1</v>
      </c>
      <c r="V11" s="34">
        <f t="shared" ref="V11:V22" si="9">T11-(U11*60)</f>
        <v>56.19</v>
      </c>
    </row>
    <row r="12" spans="1:22" x14ac:dyDescent="0.25">
      <c r="A12" s="15">
        <f>RANK(D12,D6:D21)</f>
        <v>16</v>
      </c>
      <c r="B12" s="16" t="s">
        <v>78</v>
      </c>
      <c r="C12" s="23"/>
      <c r="D12" s="18">
        <f t="shared" si="0"/>
        <v>18.629102471893098</v>
      </c>
      <c r="E12" s="19">
        <f t="shared" si="1"/>
        <v>8</v>
      </c>
      <c r="F12" s="39">
        <f t="shared" si="2"/>
        <v>48.340000000000032</v>
      </c>
      <c r="G12" s="21"/>
      <c r="H12" s="40">
        <f t="shared" si="3"/>
        <v>528.34</v>
      </c>
      <c r="I12" s="40"/>
      <c r="J12" s="41">
        <v>7</v>
      </c>
      <c r="K12" s="42">
        <v>48.34</v>
      </c>
      <c r="L12" s="34">
        <f t="shared" si="4"/>
        <v>468.34000000000003</v>
      </c>
      <c r="N12" s="41">
        <v>7</v>
      </c>
      <c r="O12" s="42">
        <v>48.34</v>
      </c>
      <c r="P12" s="34">
        <f t="shared" si="5"/>
        <v>468.34000000000003</v>
      </c>
      <c r="Q12" s="34">
        <f t="shared" si="6"/>
        <v>936.68000000000006</v>
      </c>
      <c r="R12" s="34"/>
      <c r="S12" s="42">
        <v>60</v>
      </c>
      <c r="T12" s="34">
        <f t="shared" si="7"/>
        <v>528.34</v>
      </c>
      <c r="U12" s="33">
        <f t="shared" si="8"/>
        <v>8</v>
      </c>
      <c r="V12" s="34">
        <f t="shared" si="9"/>
        <v>48.340000000000032</v>
      </c>
    </row>
    <row r="13" spans="1:22" x14ac:dyDescent="0.25">
      <c r="A13" s="15">
        <f>RANK(D13,D6:D21)</f>
        <v>13</v>
      </c>
      <c r="B13" s="16" t="s">
        <v>79</v>
      </c>
      <c r="C13" s="17"/>
      <c r="D13" s="18">
        <f t="shared" si="0"/>
        <v>42.333333333333343</v>
      </c>
      <c r="E13" s="19">
        <f t="shared" si="1"/>
        <v>3</v>
      </c>
      <c r="F13" s="39">
        <f t="shared" si="2"/>
        <v>52.5</v>
      </c>
      <c r="G13" s="21"/>
      <c r="H13" s="40">
        <f t="shared" si="3"/>
        <v>232.5</v>
      </c>
      <c r="I13" s="40"/>
      <c r="J13" s="41">
        <v>3</v>
      </c>
      <c r="K13" s="42">
        <v>22</v>
      </c>
      <c r="L13" s="34">
        <f t="shared" si="4"/>
        <v>202</v>
      </c>
      <c r="N13" s="41">
        <v>3</v>
      </c>
      <c r="O13" s="42">
        <v>23</v>
      </c>
      <c r="P13" s="34">
        <f t="shared" si="5"/>
        <v>203</v>
      </c>
      <c r="Q13" s="34">
        <f t="shared" si="6"/>
        <v>405</v>
      </c>
      <c r="R13" s="34"/>
      <c r="S13" s="42">
        <v>30</v>
      </c>
      <c r="T13" s="34">
        <f t="shared" si="7"/>
        <v>232.5</v>
      </c>
      <c r="U13" s="33">
        <f t="shared" si="8"/>
        <v>3</v>
      </c>
      <c r="V13" s="34">
        <f t="shared" si="9"/>
        <v>52.5</v>
      </c>
    </row>
    <row r="14" spans="1:22" x14ac:dyDescent="0.25">
      <c r="A14" s="15">
        <f>RANK(D14,D6:D21)</f>
        <v>12</v>
      </c>
      <c r="B14" s="16" t="s">
        <v>80</v>
      </c>
      <c r="C14" s="17"/>
      <c r="D14" s="18">
        <f t="shared" si="0"/>
        <v>45.957556089930669</v>
      </c>
      <c r="E14" s="19">
        <f t="shared" si="1"/>
        <v>3</v>
      </c>
      <c r="F14" s="39">
        <f t="shared" si="2"/>
        <v>34.164999999999992</v>
      </c>
      <c r="G14" s="21"/>
      <c r="H14" s="40">
        <f t="shared" si="3"/>
        <v>214.16499999999999</v>
      </c>
      <c r="I14" s="40"/>
      <c r="J14" s="41">
        <v>3</v>
      </c>
      <c r="K14" s="42">
        <v>34.32</v>
      </c>
      <c r="L14" s="34">
        <f t="shared" si="4"/>
        <v>214.32</v>
      </c>
      <c r="N14" s="41">
        <v>3</v>
      </c>
      <c r="O14" s="42">
        <v>34.01</v>
      </c>
      <c r="P14" s="34">
        <f t="shared" si="5"/>
        <v>214.01</v>
      </c>
      <c r="Q14" s="34">
        <f t="shared" si="6"/>
        <v>428.33</v>
      </c>
      <c r="R14" s="34"/>
      <c r="S14" s="42"/>
      <c r="T14" s="34">
        <f t="shared" si="7"/>
        <v>214.16499999999999</v>
      </c>
      <c r="U14" s="33">
        <f t="shared" si="8"/>
        <v>3</v>
      </c>
      <c r="V14" s="34">
        <f t="shared" si="9"/>
        <v>34.164999999999992</v>
      </c>
    </row>
    <row r="15" spans="1:22" x14ac:dyDescent="0.25">
      <c r="A15" s="15">
        <f>RANK(D15,D6:D21)</f>
        <v>9</v>
      </c>
      <c r="B15" s="16" t="s">
        <v>81</v>
      </c>
      <c r="C15" s="17"/>
      <c r="D15" s="18">
        <f t="shared" si="0"/>
        <v>62.393026941362926</v>
      </c>
      <c r="E15" s="19">
        <f t="shared" si="1"/>
        <v>2</v>
      </c>
      <c r="F15" s="39">
        <f t="shared" si="2"/>
        <v>37.75</v>
      </c>
      <c r="G15" s="21"/>
      <c r="H15" s="40">
        <f t="shared" si="3"/>
        <v>157.75</v>
      </c>
      <c r="I15" s="40"/>
      <c r="J15" s="41">
        <v>2</v>
      </c>
      <c r="K15" s="42">
        <v>22.14</v>
      </c>
      <c r="L15" s="34">
        <f t="shared" si="4"/>
        <v>142.13999999999999</v>
      </c>
      <c r="N15" s="41">
        <v>2</v>
      </c>
      <c r="O15" s="42">
        <v>23.36</v>
      </c>
      <c r="P15" s="34">
        <f t="shared" si="5"/>
        <v>143.36000000000001</v>
      </c>
      <c r="Q15" s="34">
        <f t="shared" si="6"/>
        <v>285.5</v>
      </c>
      <c r="R15" s="34"/>
      <c r="S15" s="42">
        <v>15</v>
      </c>
      <c r="T15" s="34">
        <f t="shared" si="7"/>
        <v>157.75</v>
      </c>
      <c r="U15" s="33">
        <f t="shared" si="8"/>
        <v>2</v>
      </c>
      <c r="V15" s="34">
        <f t="shared" si="9"/>
        <v>37.75</v>
      </c>
    </row>
    <row r="16" spans="1:22" x14ac:dyDescent="0.25">
      <c r="A16" s="15">
        <f>RANK(D16,D6:D21)</f>
        <v>10</v>
      </c>
      <c r="B16" s="16" t="s">
        <v>82</v>
      </c>
      <c r="C16" s="17"/>
      <c r="D16" s="18">
        <f t="shared" si="0"/>
        <v>58.052434456928836</v>
      </c>
      <c r="E16" s="19">
        <f t="shared" si="1"/>
        <v>2</v>
      </c>
      <c r="F16" s="39">
        <f t="shared" si="2"/>
        <v>49.545000000000016</v>
      </c>
      <c r="G16" s="21"/>
      <c r="H16" s="40">
        <f t="shared" si="3"/>
        <v>169.54500000000002</v>
      </c>
      <c r="I16" s="40"/>
      <c r="J16" s="41">
        <v>2</v>
      </c>
      <c r="K16" s="42">
        <v>34.46</v>
      </c>
      <c r="L16" s="34">
        <f t="shared" si="4"/>
        <v>154.46</v>
      </c>
      <c r="N16" s="41">
        <v>2</v>
      </c>
      <c r="O16" s="42">
        <v>34.630000000000003</v>
      </c>
      <c r="P16" s="34">
        <f t="shared" si="5"/>
        <v>154.63</v>
      </c>
      <c r="Q16" s="34">
        <f t="shared" si="6"/>
        <v>309.09000000000003</v>
      </c>
      <c r="R16" s="34"/>
      <c r="S16" s="42">
        <v>15</v>
      </c>
      <c r="T16" s="34">
        <f t="shared" si="7"/>
        <v>169.54500000000002</v>
      </c>
      <c r="U16" s="33">
        <f t="shared" si="8"/>
        <v>2</v>
      </c>
      <c r="V16" s="34">
        <f t="shared" si="9"/>
        <v>49.545000000000016</v>
      </c>
    </row>
    <row r="17" spans="1:22" x14ac:dyDescent="0.25">
      <c r="A17" s="15">
        <f>RANK(D17,D6:D21)</f>
        <v>6</v>
      </c>
      <c r="B17" s="16" t="s">
        <v>83</v>
      </c>
      <c r="C17" s="17"/>
      <c r="D17" s="18">
        <f t="shared" si="0"/>
        <v>76.330993834580653</v>
      </c>
      <c r="E17" s="19">
        <f t="shared" si="1"/>
        <v>2</v>
      </c>
      <c r="F17" s="39">
        <f t="shared" si="2"/>
        <v>8.9449999999999932</v>
      </c>
      <c r="G17" s="21"/>
      <c r="H17" s="40">
        <f t="shared" si="3"/>
        <v>128.94499999999999</v>
      </c>
      <c r="I17" s="40"/>
      <c r="J17" s="41">
        <v>2</v>
      </c>
      <c r="K17" s="42">
        <v>8.82</v>
      </c>
      <c r="L17" s="34">
        <f t="shared" si="4"/>
        <v>128.82</v>
      </c>
      <c r="N17" s="41">
        <v>2</v>
      </c>
      <c r="O17" s="42">
        <v>9.07</v>
      </c>
      <c r="P17" s="34">
        <f t="shared" si="5"/>
        <v>129.07</v>
      </c>
      <c r="Q17" s="34">
        <f t="shared" si="6"/>
        <v>257.89</v>
      </c>
      <c r="R17" s="34"/>
      <c r="S17" s="42"/>
      <c r="T17" s="34">
        <f t="shared" si="7"/>
        <v>128.94499999999999</v>
      </c>
      <c r="U17" s="33">
        <f t="shared" si="8"/>
        <v>2</v>
      </c>
      <c r="V17" s="34">
        <f t="shared" si="9"/>
        <v>8.9449999999999932</v>
      </c>
    </row>
    <row r="18" spans="1:22" x14ac:dyDescent="0.25">
      <c r="A18" s="15">
        <f>RANK(D18,D6:D21)</f>
        <v>11</v>
      </c>
      <c r="B18" s="16" t="s">
        <v>84</v>
      </c>
      <c r="C18" s="17"/>
      <c r="D18" s="18">
        <f t="shared" si="0"/>
        <v>53.744505419499291</v>
      </c>
      <c r="E18" s="19">
        <f t="shared" si="1"/>
        <v>3</v>
      </c>
      <c r="F18" s="39">
        <f t="shared" si="2"/>
        <v>3.1349999999999909</v>
      </c>
      <c r="G18" s="21"/>
      <c r="H18" s="40">
        <f t="shared" si="3"/>
        <v>183.13499999999999</v>
      </c>
      <c r="I18" s="40"/>
      <c r="J18" s="41">
        <v>2</v>
      </c>
      <c r="K18" s="42">
        <v>17.84</v>
      </c>
      <c r="L18" s="34">
        <f t="shared" si="4"/>
        <v>137.84</v>
      </c>
      <c r="N18" s="41">
        <v>2</v>
      </c>
      <c r="O18" s="42">
        <v>18.43</v>
      </c>
      <c r="P18" s="34">
        <f t="shared" si="5"/>
        <v>138.43</v>
      </c>
      <c r="Q18" s="34">
        <f t="shared" si="6"/>
        <v>276.27</v>
      </c>
      <c r="R18" s="34"/>
      <c r="S18" s="42">
        <v>45</v>
      </c>
      <c r="T18" s="34">
        <f t="shared" si="7"/>
        <v>183.13499999999999</v>
      </c>
      <c r="U18" s="33">
        <f t="shared" si="8"/>
        <v>3</v>
      </c>
      <c r="V18" s="34">
        <f t="shared" si="9"/>
        <v>3.1349999999999909</v>
      </c>
    </row>
    <row r="19" spans="1:22" x14ac:dyDescent="0.25">
      <c r="A19" s="15">
        <f>RANK(D19,D6:D21)</f>
        <v>7</v>
      </c>
      <c r="B19" s="16" t="s">
        <v>85</v>
      </c>
      <c r="C19" s="17"/>
      <c r="D19" s="18">
        <f t="shared" si="0"/>
        <v>65.210189816808565</v>
      </c>
      <c r="E19" s="19">
        <f t="shared" si="1"/>
        <v>2</v>
      </c>
      <c r="F19" s="39">
        <f t="shared" si="2"/>
        <v>30.935000000000002</v>
      </c>
      <c r="G19" s="21"/>
      <c r="H19" s="40">
        <f t="shared" si="3"/>
        <v>150.935</v>
      </c>
      <c r="I19" s="40"/>
      <c r="J19" s="41">
        <v>2</v>
      </c>
      <c r="K19" s="42">
        <v>30.9</v>
      </c>
      <c r="L19" s="34">
        <f t="shared" si="4"/>
        <v>150.9</v>
      </c>
      <c r="N19" s="41">
        <v>2</v>
      </c>
      <c r="O19" s="42">
        <v>30.97</v>
      </c>
      <c r="P19" s="34">
        <f t="shared" si="5"/>
        <v>150.97</v>
      </c>
      <c r="Q19" s="34">
        <f t="shared" si="6"/>
        <v>301.87</v>
      </c>
      <c r="R19" s="34"/>
      <c r="S19" s="42"/>
      <c r="T19" s="34">
        <f t="shared" si="7"/>
        <v>150.935</v>
      </c>
      <c r="U19" s="33">
        <f t="shared" si="8"/>
        <v>2</v>
      </c>
      <c r="V19" s="34">
        <f t="shared" si="9"/>
        <v>30.935000000000002</v>
      </c>
    </row>
    <row r="20" spans="1:22" x14ac:dyDescent="0.25">
      <c r="A20" s="15">
        <f>RANK(D20,D6:D21)</f>
        <v>2</v>
      </c>
      <c r="B20" s="16" t="s">
        <v>86</v>
      </c>
      <c r="C20" s="17"/>
      <c r="D20" s="18">
        <f t="shared" si="0"/>
        <v>97.402276100940128</v>
      </c>
      <c r="E20" s="19">
        <f t="shared" si="1"/>
        <v>1</v>
      </c>
      <c r="F20" s="39">
        <f t="shared" si="2"/>
        <v>41.050000000000011</v>
      </c>
      <c r="G20" s="21"/>
      <c r="H20" s="40">
        <f t="shared" si="3"/>
        <v>101.05000000000001</v>
      </c>
      <c r="I20" s="40"/>
      <c r="J20" s="41">
        <v>1</v>
      </c>
      <c r="K20" s="42">
        <v>40.9</v>
      </c>
      <c r="L20" s="34">
        <f t="shared" si="4"/>
        <v>100.9</v>
      </c>
      <c r="N20" s="41">
        <v>1</v>
      </c>
      <c r="O20" s="42">
        <v>41.2</v>
      </c>
      <c r="P20" s="34">
        <f t="shared" si="5"/>
        <v>101.2</v>
      </c>
      <c r="Q20" s="34">
        <f t="shared" si="6"/>
        <v>202.10000000000002</v>
      </c>
      <c r="R20" s="34"/>
      <c r="S20" s="42"/>
      <c r="T20" s="34">
        <f t="shared" si="7"/>
        <v>101.05000000000001</v>
      </c>
      <c r="U20" s="33">
        <f t="shared" si="8"/>
        <v>1</v>
      </c>
      <c r="V20" s="34">
        <f t="shared" si="9"/>
        <v>41.050000000000011</v>
      </c>
    </row>
    <row r="21" spans="1:22" x14ac:dyDescent="0.25">
      <c r="A21" s="15">
        <f>RANK(D21,D6:D21)</f>
        <v>8</v>
      </c>
      <c r="B21" s="16" t="s">
        <v>87</v>
      </c>
      <c r="C21" s="17"/>
      <c r="D21" s="18">
        <f t="shared" si="0"/>
        <v>63.249044115284526</v>
      </c>
      <c r="E21" s="19">
        <f t="shared" si="1"/>
        <v>2</v>
      </c>
      <c r="F21" s="39">
        <f t="shared" si="2"/>
        <v>35.615000000000009</v>
      </c>
      <c r="G21" s="21"/>
      <c r="H21" s="40">
        <f t="shared" si="3"/>
        <v>155.61500000000001</v>
      </c>
      <c r="I21" s="40"/>
      <c r="J21" s="41">
        <v>2</v>
      </c>
      <c r="K21" s="42">
        <v>34.659999999999997</v>
      </c>
      <c r="L21" s="34">
        <f t="shared" si="4"/>
        <v>154.66</v>
      </c>
      <c r="N21" s="41">
        <v>2</v>
      </c>
      <c r="O21" s="42">
        <v>36.57</v>
      </c>
      <c r="P21" s="34">
        <f t="shared" si="5"/>
        <v>156.57</v>
      </c>
      <c r="Q21" s="34">
        <f t="shared" si="6"/>
        <v>311.23</v>
      </c>
      <c r="R21" s="34"/>
      <c r="S21" s="42"/>
      <c r="T21" s="34">
        <f t="shared" si="7"/>
        <v>155.61500000000001</v>
      </c>
      <c r="U21" s="33">
        <f t="shared" si="8"/>
        <v>2</v>
      </c>
      <c r="V21" s="34">
        <f t="shared" si="9"/>
        <v>35.615000000000009</v>
      </c>
    </row>
    <row r="22" spans="1:22" ht="14.25" customHeight="1" thickBot="1" x14ac:dyDescent="0.3">
      <c r="A22" s="15"/>
      <c r="B22" s="4" t="s">
        <v>108</v>
      </c>
      <c r="C22" s="4"/>
      <c r="D22" s="18"/>
      <c r="E22" s="19">
        <f t="shared" si="1"/>
        <v>2</v>
      </c>
      <c r="F22" s="39">
        <f t="shared" si="2"/>
        <v>46.20999999999998</v>
      </c>
      <c r="G22" s="5"/>
      <c r="H22" s="40">
        <f t="shared" si="3"/>
        <v>166.20999999999998</v>
      </c>
      <c r="I22" s="14"/>
      <c r="J22" s="33">
        <v>2</v>
      </c>
      <c r="K22" s="34">
        <v>46.04</v>
      </c>
      <c r="L22" s="34">
        <f t="shared" si="4"/>
        <v>166.04</v>
      </c>
      <c r="N22" s="33">
        <v>2</v>
      </c>
      <c r="O22" s="34">
        <v>46.38</v>
      </c>
      <c r="P22" s="34">
        <f t="shared" si="5"/>
        <v>166.38</v>
      </c>
      <c r="Q22" s="34">
        <f t="shared" si="6"/>
        <v>332.41999999999996</v>
      </c>
      <c r="R22" s="34"/>
      <c r="S22" s="36" t="s">
        <v>9</v>
      </c>
      <c r="T22" s="34">
        <f t="shared" si="7"/>
        <v>166.20999999999998</v>
      </c>
      <c r="U22" s="33">
        <f t="shared" si="8"/>
        <v>2</v>
      </c>
      <c r="V22" s="34">
        <f t="shared" si="9"/>
        <v>46.20999999999998</v>
      </c>
    </row>
    <row r="23" spans="1:22" ht="14.4" thickTop="1" thickBot="1" x14ac:dyDescent="0.3">
      <c r="B23" s="25" t="s">
        <v>5</v>
      </c>
      <c r="C23" s="26"/>
      <c r="D23" s="27"/>
      <c r="E23" s="7"/>
      <c r="F23" s="37"/>
      <c r="G23" s="9"/>
      <c r="H23" s="14">
        <f>SMALL(T25:T40,(COUNTIF(T25:T40,0)+1))</f>
        <v>103.83000000000001</v>
      </c>
      <c r="I23" s="14"/>
      <c r="J23" s="35" t="s">
        <v>21</v>
      </c>
      <c r="K23" s="34"/>
      <c r="L23" s="34" t="s">
        <v>1</v>
      </c>
      <c r="N23" s="35" t="s">
        <v>22</v>
      </c>
      <c r="O23" s="34"/>
      <c r="P23" s="34"/>
      <c r="Q23" s="34" t="s">
        <v>10</v>
      </c>
      <c r="R23" s="34"/>
      <c r="S23" s="36" t="s">
        <v>11</v>
      </c>
      <c r="T23" s="34" t="s">
        <v>12</v>
      </c>
      <c r="U23" s="33" t="s">
        <v>12</v>
      </c>
    </row>
    <row r="24" spans="1:22" ht="14.4" thickTop="1" thickBot="1" x14ac:dyDescent="0.3">
      <c r="A24" s="1" t="s">
        <v>2</v>
      </c>
      <c r="B24" s="10"/>
      <c r="C24" s="10"/>
      <c r="D24" s="44" t="s">
        <v>3</v>
      </c>
      <c r="E24" s="45" t="s">
        <v>13</v>
      </c>
      <c r="F24" s="38" t="s">
        <v>14</v>
      </c>
      <c r="G24" s="12"/>
      <c r="H24" s="5" t="s">
        <v>15</v>
      </c>
      <c r="I24" s="5"/>
      <c r="J24" s="33" t="s">
        <v>16</v>
      </c>
      <c r="K24" s="34" t="s">
        <v>17</v>
      </c>
      <c r="L24" s="34" t="s">
        <v>18</v>
      </c>
      <c r="N24" s="33" t="s">
        <v>16</v>
      </c>
      <c r="O24" s="34" t="s">
        <v>17</v>
      </c>
      <c r="P24" s="34" t="s">
        <v>18</v>
      </c>
      <c r="Q24" s="34" t="s">
        <v>18</v>
      </c>
      <c r="R24" s="34"/>
      <c r="S24" s="36" t="s">
        <v>19</v>
      </c>
      <c r="T24" s="34" t="s">
        <v>18</v>
      </c>
      <c r="U24" s="33" t="s">
        <v>20</v>
      </c>
      <c r="V24" s="1" t="s">
        <v>19</v>
      </c>
    </row>
    <row r="25" spans="1:22" ht="13.8" thickTop="1" x14ac:dyDescent="0.25">
      <c r="A25" s="15">
        <f>RANK(D25,D25:D40)</f>
        <v>6</v>
      </c>
      <c r="B25" s="16" t="s">
        <v>65</v>
      </c>
      <c r="C25" s="17"/>
      <c r="D25" s="18">
        <f t="shared" ref="D25:D40" si="10">IF(H25=0,0,($H$23/H25)*100)</f>
        <v>61.554422575290488</v>
      </c>
      <c r="E25" s="19">
        <f t="shared" ref="E25:E40" si="11">IF(U25=0," ",U25)</f>
        <v>2</v>
      </c>
      <c r="F25" s="39">
        <f t="shared" ref="F25:F40" si="12">V25</f>
        <v>48.680000000000007</v>
      </c>
      <c r="G25" s="21"/>
      <c r="H25" s="40">
        <f t="shared" ref="H25:H40" si="13">(T25)</f>
        <v>168.68</v>
      </c>
      <c r="I25" s="40"/>
      <c r="J25" s="41">
        <v>2</v>
      </c>
      <c r="K25" s="42">
        <v>48.84</v>
      </c>
      <c r="L25" s="34">
        <f t="shared" ref="L25:L40" si="14">SUM(J25*60,K25)</f>
        <v>168.84</v>
      </c>
      <c r="N25" s="41">
        <v>2</v>
      </c>
      <c r="O25" s="42">
        <v>48.52</v>
      </c>
      <c r="P25" s="34">
        <f t="shared" ref="P25:P40" si="15">SUM(N25*60,O25)</f>
        <v>168.52</v>
      </c>
      <c r="Q25" s="34">
        <f t="shared" ref="Q25:Q40" si="16">IF(P25=0,L25,SUM(L25,P25))</f>
        <v>337.36</v>
      </c>
      <c r="R25" s="34"/>
      <c r="S25" s="42"/>
      <c r="T25" s="34">
        <f t="shared" ref="T25:T40" si="17">IF(P25=0,SUM(Q25,S25),SUM(Q25/2,S25))</f>
        <v>168.68</v>
      </c>
      <c r="U25" s="33">
        <f t="shared" ref="U25:U40" si="18">QUOTIENT(T25,60)</f>
        <v>2</v>
      </c>
      <c r="V25" s="34">
        <f>SUM(T25-(U25*60))</f>
        <v>48.680000000000007</v>
      </c>
    </row>
    <row r="26" spans="1:22" x14ac:dyDescent="0.25">
      <c r="A26" s="15">
        <f>RANK(D26,D25:D40)</f>
        <v>7</v>
      </c>
      <c r="B26" s="16" t="s">
        <v>66</v>
      </c>
      <c r="C26" s="23"/>
      <c r="D26" s="18">
        <f t="shared" si="10"/>
        <v>56.142532713312434</v>
      </c>
      <c r="E26" s="19">
        <f t="shared" si="11"/>
        <v>3</v>
      </c>
      <c r="F26" s="39">
        <f t="shared" si="12"/>
        <v>4.9399999999999977</v>
      </c>
      <c r="G26" s="21"/>
      <c r="H26" s="40">
        <f t="shared" si="13"/>
        <v>184.94</v>
      </c>
      <c r="I26" s="40"/>
      <c r="J26" s="41">
        <v>3</v>
      </c>
      <c r="K26" s="42">
        <v>4.1100000000000003</v>
      </c>
      <c r="L26" s="34">
        <f t="shared" si="14"/>
        <v>184.11</v>
      </c>
      <c r="N26" s="41">
        <v>3</v>
      </c>
      <c r="O26" s="42">
        <v>5.77</v>
      </c>
      <c r="P26" s="34">
        <f t="shared" si="15"/>
        <v>185.77</v>
      </c>
      <c r="Q26" s="34">
        <f t="shared" si="16"/>
        <v>369.88</v>
      </c>
      <c r="R26" s="34"/>
      <c r="S26" s="42"/>
      <c r="T26" s="34">
        <f t="shared" si="17"/>
        <v>184.94</v>
      </c>
      <c r="U26" s="33">
        <f t="shared" si="18"/>
        <v>3</v>
      </c>
      <c r="V26" s="34">
        <f t="shared" ref="V26:V40" si="19">T26-(U26*60)</f>
        <v>4.9399999999999977</v>
      </c>
    </row>
    <row r="27" spans="1:22" x14ac:dyDescent="0.25">
      <c r="A27" s="15">
        <f>RANK(D27,D25:D41)</f>
        <v>2</v>
      </c>
      <c r="B27" s="16" t="s">
        <v>60</v>
      </c>
      <c r="C27" s="23"/>
      <c r="D27" s="18">
        <f t="shared" si="10"/>
        <v>90.404875925119725</v>
      </c>
      <c r="E27" s="19">
        <f t="shared" si="11"/>
        <v>1</v>
      </c>
      <c r="F27" s="39">
        <f t="shared" si="12"/>
        <v>54.849999999999994</v>
      </c>
      <c r="G27" s="21"/>
      <c r="H27" s="40">
        <f t="shared" si="13"/>
        <v>114.85</v>
      </c>
      <c r="I27" s="40"/>
      <c r="J27" s="41">
        <v>1</v>
      </c>
      <c r="K27" s="42">
        <v>54.98</v>
      </c>
      <c r="L27" s="34">
        <f t="shared" si="14"/>
        <v>114.97999999999999</v>
      </c>
      <c r="N27" s="41">
        <v>1</v>
      </c>
      <c r="O27" s="42">
        <v>54.72</v>
      </c>
      <c r="P27" s="34">
        <f t="shared" si="15"/>
        <v>114.72</v>
      </c>
      <c r="Q27" s="34">
        <f t="shared" si="16"/>
        <v>229.7</v>
      </c>
      <c r="R27" s="34"/>
      <c r="S27" s="42"/>
      <c r="T27" s="34">
        <f t="shared" si="17"/>
        <v>114.85</v>
      </c>
      <c r="U27" s="33">
        <f t="shared" si="18"/>
        <v>1</v>
      </c>
      <c r="V27" s="34">
        <f t="shared" si="19"/>
        <v>54.849999999999994</v>
      </c>
    </row>
    <row r="28" spans="1:22" x14ac:dyDescent="0.25">
      <c r="A28" s="15">
        <f>RANK(D28,D25:D40)</f>
        <v>1</v>
      </c>
      <c r="B28" s="16" t="s">
        <v>88</v>
      </c>
      <c r="C28" s="23"/>
      <c r="D28" s="18">
        <f t="shared" si="10"/>
        <v>100</v>
      </c>
      <c r="E28" s="19">
        <f t="shared" si="11"/>
        <v>1</v>
      </c>
      <c r="F28" s="39">
        <f t="shared" si="12"/>
        <v>43.830000000000013</v>
      </c>
      <c r="G28" s="21"/>
      <c r="H28" s="40">
        <f t="shared" si="13"/>
        <v>103.83000000000001</v>
      </c>
      <c r="I28" s="40"/>
      <c r="J28" s="41">
        <v>1</v>
      </c>
      <c r="K28" s="42">
        <v>43.89</v>
      </c>
      <c r="L28" s="34">
        <f t="shared" si="14"/>
        <v>103.89</v>
      </c>
      <c r="N28" s="41">
        <v>1</v>
      </c>
      <c r="O28" s="42">
        <v>43.77</v>
      </c>
      <c r="P28" s="34">
        <f t="shared" si="15"/>
        <v>103.77000000000001</v>
      </c>
      <c r="Q28" s="34">
        <f t="shared" si="16"/>
        <v>207.66000000000003</v>
      </c>
      <c r="R28" s="34"/>
      <c r="S28" s="42"/>
      <c r="T28" s="34">
        <f t="shared" si="17"/>
        <v>103.83000000000001</v>
      </c>
      <c r="U28" s="33">
        <f t="shared" si="18"/>
        <v>1</v>
      </c>
      <c r="V28" s="34">
        <f t="shared" si="19"/>
        <v>43.830000000000013</v>
      </c>
    </row>
    <row r="29" spans="1:22" x14ac:dyDescent="0.25">
      <c r="A29" s="15">
        <f>RANK(D29,D25:D40)</f>
        <v>10</v>
      </c>
      <c r="B29" s="16" t="s">
        <v>89</v>
      </c>
      <c r="C29" s="23"/>
      <c r="D29" s="18">
        <f t="shared" si="10"/>
        <v>41.320439350525319</v>
      </c>
      <c r="E29" s="19">
        <f t="shared" si="11"/>
        <v>4</v>
      </c>
      <c r="F29" s="39">
        <f t="shared" si="12"/>
        <v>11.280000000000001</v>
      </c>
      <c r="G29" s="21"/>
      <c r="H29" s="40">
        <f t="shared" si="13"/>
        <v>251.28</v>
      </c>
      <c r="I29" s="40"/>
      <c r="J29" s="41">
        <v>4</v>
      </c>
      <c r="K29" s="42">
        <v>10.85</v>
      </c>
      <c r="L29" s="34">
        <f t="shared" si="14"/>
        <v>250.85</v>
      </c>
      <c r="N29" s="41">
        <v>4</v>
      </c>
      <c r="O29" s="42">
        <v>11.71</v>
      </c>
      <c r="P29" s="34">
        <f t="shared" si="15"/>
        <v>251.71</v>
      </c>
      <c r="Q29" s="34">
        <f t="shared" si="16"/>
        <v>502.56</v>
      </c>
      <c r="R29" s="34"/>
      <c r="S29" s="42"/>
      <c r="T29" s="34">
        <f t="shared" si="17"/>
        <v>251.28</v>
      </c>
      <c r="U29" s="33">
        <f t="shared" si="18"/>
        <v>4</v>
      </c>
      <c r="V29" s="34">
        <f t="shared" si="19"/>
        <v>11.280000000000001</v>
      </c>
    </row>
    <row r="30" spans="1:22" x14ac:dyDescent="0.25">
      <c r="A30" s="15">
        <f>RANK(D30,D25:D40)</f>
        <v>3</v>
      </c>
      <c r="B30" s="16" t="s">
        <v>90</v>
      </c>
      <c r="C30" s="23"/>
      <c r="D30" s="18">
        <f t="shared" si="10"/>
        <v>84.257080256431067</v>
      </c>
      <c r="E30" s="19">
        <f t="shared" si="11"/>
        <v>2</v>
      </c>
      <c r="F30" s="39">
        <f t="shared" si="12"/>
        <v>3.230000000000004</v>
      </c>
      <c r="G30" s="21"/>
      <c r="H30" s="40">
        <f t="shared" si="13"/>
        <v>123.23</v>
      </c>
      <c r="I30" s="40"/>
      <c r="J30" s="41">
        <v>2</v>
      </c>
      <c r="K30" s="42">
        <v>3.12</v>
      </c>
      <c r="L30" s="34">
        <f t="shared" si="14"/>
        <v>123.12</v>
      </c>
      <c r="N30" s="41">
        <v>2</v>
      </c>
      <c r="O30" s="42">
        <v>3.34</v>
      </c>
      <c r="P30" s="34">
        <f t="shared" si="15"/>
        <v>123.34</v>
      </c>
      <c r="Q30" s="34">
        <f t="shared" si="16"/>
        <v>246.46</v>
      </c>
      <c r="R30" s="34"/>
      <c r="S30" s="42"/>
      <c r="T30" s="34">
        <f t="shared" si="17"/>
        <v>123.23</v>
      </c>
      <c r="U30" s="33">
        <f t="shared" si="18"/>
        <v>2</v>
      </c>
      <c r="V30" s="34">
        <f t="shared" si="19"/>
        <v>3.230000000000004</v>
      </c>
    </row>
    <row r="31" spans="1:22" x14ac:dyDescent="0.25">
      <c r="A31" s="15">
        <f>RANK(D31,D25:D40)</f>
        <v>3</v>
      </c>
      <c r="B31" s="16" t="s">
        <v>91</v>
      </c>
      <c r="C31" s="23"/>
      <c r="D31" s="18">
        <f t="shared" si="10"/>
        <v>84.257080256431067</v>
      </c>
      <c r="E31" s="19">
        <f t="shared" si="11"/>
        <v>2</v>
      </c>
      <c r="F31" s="39">
        <f t="shared" si="12"/>
        <v>3.230000000000004</v>
      </c>
      <c r="G31" s="21"/>
      <c r="H31" s="40">
        <f t="shared" si="13"/>
        <v>123.23</v>
      </c>
      <c r="I31" s="40"/>
      <c r="J31" s="41">
        <v>2</v>
      </c>
      <c r="K31" s="42">
        <v>3.12</v>
      </c>
      <c r="L31" s="34">
        <f t="shared" si="14"/>
        <v>123.12</v>
      </c>
      <c r="N31" s="41">
        <v>2</v>
      </c>
      <c r="O31" s="42">
        <v>3.34</v>
      </c>
      <c r="P31" s="34">
        <f t="shared" si="15"/>
        <v>123.34</v>
      </c>
      <c r="Q31" s="34">
        <f t="shared" si="16"/>
        <v>246.46</v>
      </c>
      <c r="R31" s="34"/>
      <c r="S31" s="42"/>
      <c r="T31" s="34">
        <f t="shared" si="17"/>
        <v>123.23</v>
      </c>
      <c r="U31" s="33">
        <f t="shared" si="18"/>
        <v>2</v>
      </c>
      <c r="V31" s="34">
        <f t="shared" si="19"/>
        <v>3.230000000000004</v>
      </c>
    </row>
    <row r="32" spans="1:22" ht="13.5" customHeight="1" x14ac:dyDescent="0.25">
      <c r="A32" s="15">
        <f>RANK(D32,D25:D40)</f>
        <v>8</v>
      </c>
      <c r="B32" s="16" t="s">
        <v>67</v>
      </c>
      <c r="C32" s="23"/>
      <c r="D32" s="18">
        <f t="shared" si="10"/>
        <v>47.211549391838133</v>
      </c>
      <c r="E32" s="19">
        <f t="shared" si="11"/>
        <v>3</v>
      </c>
      <c r="F32" s="39">
        <f t="shared" si="12"/>
        <v>39.925000000000011</v>
      </c>
      <c r="G32" s="21"/>
      <c r="H32" s="40">
        <f t="shared" si="13"/>
        <v>219.92500000000001</v>
      </c>
      <c r="I32" s="40"/>
      <c r="J32" s="41">
        <v>3</v>
      </c>
      <c r="K32" s="42">
        <v>39.86</v>
      </c>
      <c r="L32" s="34">
        <f t="shared" si="14"/>
        <v>219.86</v>
      </c>
      <c r="N32" s="41">
        <v>3</v>
      </c>
      <c r="O32" s="42">
        <v>39.99</v>
      </c>
      <c r="P32" s="34">
        <f t="shared" si="15"/>
        <v>219.99</v>
      </c>
      <c r="Q32" s="34">
        <f t="shared" si="16"/>
        <v>439.85</v>
      </c>
      <c r="R32" s="34"/>
      <c r="S32" s="42"/>
      <c r="T32" s="34">
        <f t="shared" si="17"/>
        <v>219.92500000000001</v>
      </c>
      <c r="U32" s="33">
        <f t="shared" si="18"/>
        <v>3</v>
      </c>
      <c r="V32" s="34">
        <f t="shared" si="19"/>
        <v>39.925000000000011</v>
      </c>
    </row>
    <row r="33" spans="1:22" ht="13.5" customHeight="1" x14ac:dyDescent="0.25">
      <c r="A33" s="15">
        <f>RANK(D33,D25:D40)</f>
        <v>9</v>
      </c>
      <c r="B33" s="16" t="s">
        <v>68</v>
      </c>
      <c r="C33" s="23"/>
      <c r="D33" s="18">
        <f t="shared" si="10"/>
        <v>46.499025952215682</v>
      </c>
      <c r="E33" s="19">
        <f t="shared" si="11"/>
        <v>3</v>
      </c>
      <c r="F33" s="39">
        <f t="shared" si="12"/>
        <v>43.295000000000016</v>
      </c>
      <c r="G33" s="21"/>
      <c r="H33" s="40">
        <f t="shared" si="13"/>
        <v>223.29500000000002</v>
      </c>
      <c r="I33" s="40"/>
      <c r="J33" s="41">
        <v>3</v>
      </c>
      <c r="K33" s="42">
        <v>27.92</v>
      </c>
      <c r="L33" s="34">
        <f t="shared" si="14"/>
        <v>207.92000000000002</v>
      </c>
      <c r="N33" s="41">
        <v>3</v>
      </c>
      <c r="O33" s="42">
        <v>28.67</v>
      </c>
      <c r="P33" s="34">
        <f t="shared" si="15"/>
        <v>208.67000000000002</v>
      </c>
      <c r="Q33" s="34">
        <f t="shared" si="16"/>
        <v>416.59000000000003</v>
      </c>
      <c r="R33" s="34"/>
      <c r="S33" s="42">
        <v>15</v>
      </c>
      <c r="T33" s="34">
        <f t="shared" si="17"/>
        <v>223.29500000000002</v>
      </c>
      <c r="U33" s="33">
        <f t="shared" si="18"/>
        <v>3</v>
      </c>
      <c r="V33" s="34">
        <f t="shared" si="19"/>
        <v>43.295000000000016</v>
      </c>
    </row>
    <row r="34" spans="1:22" ht="13.5" customHeight="1" x14ac:dyDescent="0.25">
      <c r="A34" s="15">
        <f>RANK(D34,D25:D40)</f>
        <v>5</v>
      </c>
      <c r="B34" s="16" t="s">
        <v>92</v>
      </c>
      <c r="C34" s="23"/>
      <c r="D34" s="18">
        <f t="shared" si="10"/>
        <v>82.729771722242148</v>
      </c>
      <c r="E34" s="19">
        <f t="shared" si="11"/>
        <v>2</v>
      </c>
      <c r="F34" s="39">
        <f t="shared" si="12"/>
        <v>5.5049999999999955</v>
      </c>
      <c r="G34" s="21"/>
      <c r="H34" s="40">
        <f t="shared" si="13"/>
        <v>125.505</v>
      </c>
      <c r="I34" s="40"/>
      <c r="J34" s="41">
        <v>2</v>
      </c>
      <c r="K34" s="42">
        <v>5.42</v>
      </c>
      <c r="L34" s="34">
        <f t="shared" si="14"/>
        <v>125.42</v>
      </c>
      <c r="N34" s="41">
        <v>2</v>
      </c>
      <c r="O34" s="42">
        <v>5.59</v>
      </c>
      <c r="P34" s="34">
        <f t="shared" si="15"/>
        <v>125.59</v>
      </c>
      <c r="Q34" s="34">
        <f t="shared" si="16"/>
        <v>251.01</v>
      </c>
      <c r="R34" s="34"/>
      <c r="S34" s="42"/>
      <c r="T34" s="34">
        <f t="shared" si="17"/>
        <v>125.505</v>
      </c>
      <c r="U34" s="33">
        <f t="shared" si="18"/>
        <v>2</v>
      </c>
      <c r="V34" s="34">
        <f t="shared" si="19"/>
        <v>5.5049999999999955</v>
      </c>
    </row>
    <row r="35" spans="1:22" ht="13.5" customHeight="1" x14ac:dyDescent="0.25">
      <c r="A35" s="15">
        <f>RANK(D35,D25:D40)</f>
        <v>11</v>
      </c>
      <c r="B35" s="16">
        <f>'TOTAL OVERALL'!B35</f>
        <v>0</v>
      </c>
      <c r="C35" s="23"/>
      <c r="D35" s="18">
        <f t="shared" si="10"/>
        <v>0</v>
      </c>
      <c r="E35" s="19" t="str">
        <f t="shared" si="11"/>
        <v xml:space="preserve"> </v>
      </c>
      <c r="F35" s="39">
        <f t="shared" si="12"/>
        <v>0</v>
      </c>
      <c r="G35" s="21"/>
      <c r="H35" s="40">
        <f t="shared" si="13"/>
        <v>0</v>
      </c>
      <c r="I35" s="40"/>
      <c r="J35" s="41"/>
      <c r="K35" s="42"/>
      <c r="L35" s="34">
        <f t="shared" si="14"/>
        <v>0</v>
      </c>
      <c r="N35" s="41"/>
      <c r="O35" s="42"/>
      <c r="P35" s="34">
        <f t="shared" si="15"/>
        <v>0</v>
      </c>
      <c r="Q35" s="34">
        <f t="shared" si="16"/>
        <v>0</v>
      </c>
      <c r="R35" s="34"/>
      <c r="S35" s="42"/>
      <c r="T35" s="34">
        <f t="shared" si="17"/>
        <v>0</v>
      </c>
      <c r="U35" s="33">
        <f t="shared" si="18"/>
        <v>0</v>
      </c>
      <c r="V35" s="34">
        <f t="shared" si="19"/>
        <v>0</v>
      </c>
    </row>
    <row r="36" spans="1:22" ht="13.5" customHeight="1" x14ac:dyDescent="0.25">
      <c r="A36" s="15">
        <f>RANK(D36,D25:D40)</f>
        <v>11</v>
      </c>
      <c r="B36" s="16">
        <f>'TOTAL OVERALL'!B36</f>
        <v>0</v>
      </c>
      <c r="C36" s="23"/>
      <c r="D36" s="18">
        <f t="shared" si="10"/>
        <v>0</v>
      </c>
      <c r="E36" s="19" t="str">
        <f t="shared" si="11"/>
        <v xml:space="preserve"> </v>
      </c>
      <c r="F36" s="39">
        <f t="shared" si="12"/>
        <v>0</v>
      </c>
      <c r="G36" s="21"/>
      <c r="H36" s="40">
        <f t="shared" si="13"/>
        <v>0</v>
      </c>
      <c r="I36" s="40"/>
      <c r="J36" s="41"/>
      <c r="K36" s="42"/>
      <c r="L36" s="34">
        <f t="shared" si="14"/>
        <v>0</v>
      </c>
      <c r="N36" s="41"/>
      <c r="O36" s="42"/>
      <c r="P36" s="34">
        <f t="shared" si="15"/>
        <v>0</v>
      </c>
      <c r="Q36" s="34">
        <f t="shared" si="16"/>
        <v>0</v>
      </c>
      <c r="R36" s="34"/>
      <c r="S36" s="42"/>
      <c r="T36" s="34">
        <f t="shared" si="17"/>
        <v>0</v>
      </c>
      <c r="U36" s="33">
        <f t="shared" si="18"/>
        <v>0</v>
      </c>
      <c r="V36" s="34">
        <f t="shared" si="19"/>
        <v>0</v>
      </c>
    </row>
    <row r="37" spans="1:22" ht="13.5" customHeight="1" x14ac:dyDescent="0.25">
      <c r="A37" s="15">
        <f>RANK(D37,D25:D40)</f>
        <v>11</v>
      </c>
      <c r="B37" s="16">
        <f>'TOTAL OVERALL'!B37</f>
        <v>0</v>
      </c>
      <c r="C37" s="23"/>
      <c r="D37" s="18">
        <f t="shared" si="10"/>
        <v>0</v>
      </c>
      <c r="E37" s="19" t="str">
        <f t="shared" si="11"/>
        <v xml:space="preserve"> </v>
      </c>
      <c r="F37" s="39">
        <f t="shared" si="12"/>
        <v>0</v>
      </c>
      <c r="G37" s="21"/>
      <c r="H37" s="40">
        <f t="shared" si="13"/>
        <v>0</v>
      </c>
      <c r="I37" s="40"/>
      <c r="J37" s="41"/>
      <c r="K37" s="42"/>
      <c r="L37" s="34">
        <f t="shared" si="14"/>
        <v>0</v>
      </c>
      <c r="N37" s="41"/>
      <c r="O37" s="42"/>
      <c r="P37" s="34">
        <f t="shared" si="15"/>
        <v>0</v>
      </c>
      <c r="Q37" s="34">
        <f t="shared" si="16"/>
        <v>0</v>
      </c>
      <c r="R37" s="34"/>
      <c r="S37" s="42"/>
      <c r="T37" s="34">
        <f t="shared" si="17"/>
        <v>0</v>
      </c>
      <c r="U37" s="33">
        <f t="shared" si="18"/>
        <v>0</v>
      </c>
      <c r="V37" s="34">
        <f t="shared" si="19"/>
        <v>0</v>
      </c>
    </row>
    <row r="38" spans="1:22" ht="13.5" customHeight="1" x14ac:dyDescent="0.25">
      <c r="A38" s="15">
        <f>RANK(D38,D25:D40)</f>
        <v>11</v>
      </c>
      <c r="B38" s="16">
        <f>'TOTAL OVERALL'!B38</f>
        <v>0</v>
      </c>
      <c r="C38" s="23"/>
      <c r="D38" s="18">
        <f t="shared" si="10"/>
        <v>0</v>
      </c>
      <c r="E38" s="19" t="str">
        <f t="shared" si="11"/>
        <v xml:space="preserve"> </v>
      </c>
      <c r="F38" s="39">
        <f t="shared" si="12"/>
        <v>0</v>
      </c>
      <c r="G38" s="21"/>
      <c r="H38" s="40">
        <f t="shared" si="13"/>
        <v>0</v>
      </c>
      <c r="I38" s="40"/>
      <c r="J38" s="41"/>
      <c r="K38" s="42"/>
      <c r="L38" s="34">
        <f t="shared" si="14"/>
        <v>0</v>
      </c>
      <c r="N38" s="41"/>
      <c r="O38" s="42"/>
      <c r="P38" s="34">
        <f t="shared" si="15"/>
        <v>0</v>
      </c>
      <c r="Q38" s="34">
        <f t="shared" si="16"/>
        <v>0</v>
      </c>
      <c r="R38" s="34"/>
      <c r="S38" s="42"/>
      <c r="T38" s="34">
        <f t="shared" si="17"/>
        <v>0</v>
      </c>
      <c r="U38" s="33">
        <f t="shared" si="18"/>
        <v>0</v>
      </c>
      <c r="V38" s="34">
        <f t="shared" si="19"/>
        <v>0</v>
      </c>
    </row>
    <row r="39" spans="1:22" ht="14.25" customHeight="1" x14ac:dyDescent="0.25">
      <c r="A39" s="15">
        <f>RANK(D39,D25:D40)</f>
        <v>11</v>
      </c>
      <c r="B39" s="16">
        <f>'TOTAL OVERALL'!B39</f>
        <v>0</v>
      </c>
      <c r="C39" s="23"/>
      <c r="D39" s="18">
        <f t="shared" si="10"/>
        <v>0</v>
      </c>
      <c r="E39" s="19" t="str">
        <f t="shared" si="11"/>
        <v xml:space="preserve"> </v>
      </c>
      <c r="F39" s="39">
        <f t="shared" si="12"/>
        <v>0</v>
      </c>
      <c r="G39" s="21"/>
      <c r="H39" s="40">
        <f t="shared" si="13"/>
        <v>0</v>
      </c>
      <c r="I39" s="40"/>
      <c r="J39" s="41"/>
      <c r="K39" s="42"/>
      <c r="L39" s="34">
        <f t="shared" si="14"/>
        <v>0</v>
      </c>
      <c r="N39" s="41"/>
      <c r="O39" s="42"/>
      <c r="P39" s="34">
        <f t="shared" si="15"/>
        <v>0</v>
      </c>
      <c r="Q39" s="34">
        <f t="shared" si="16"/>
        <v>0</v>
      </c>
      <c r="R39" s="34"/>
      <c r="S39" s="42"/>
      <c r="T39" s="34">
        <f t="shared" si="17"/>
        <v>0</v>
      </c>
      <c r="U39" s="33">
        <f t="shared" si="18"/>
        <v>0</v>
      </c>
      <c r="V39" s="34">
        <f t="shared" si="19"/>
        <v>0</v>
      </c>
    </row>
    <row r="40" spans="1:22" ht="14.25" customHeight="1" x14ac:dyDescent="0.25">
      <c r="A40" s="15">
        <f>RANK(D40,D25:D40)</f>
        <v>11</v>
      </c>
      <c r="B40" s="16">
        <f>'TOTAL OVERALL'!B40</f>
        <v>0</v>
      </c>
      <c r="C40" s="23"/>
      <c r="D40" s="18">
        <f t="shared" si="10"/>
        <v>0</v>
      </c>
      <c r="E40" s="19" t="str">
        <f t="shared" si="11"/>
        <v xml:space="preserve"> </v>
      </c>
      <c r="F40" s="39">
        <f t="shared" si="12"/>
        <v>0</v>
      </c>
      <c r="G40" s="21"/>
      <c r="H40" s="40">
        <f t="shared" si="13"/>
        <v>0</v>
      </c>
      <c r="I40" s="40"/>
      <c r="J40" s="41"/>
      <c r="K40" s="42"/>
      <c r="L40" s="34">
        <f t="shared" si="14"/>
        <v>0</v>
      </c>
      <c r="N40" s="41"/>
      <c r="O40" s="42"/>
      <c r="P40" s="34">
        <f t="shared" si="15"/>
        <v>0</v>
      </c>
      <c r="Q40" s="34">
        <f t="shared" si="16"/>
        <v>0</v>
      </c>
      <c r="R40" s="34"/>
      <c r="S40" s="42"/>
      <c r="T40" s="34">
        <f t="shared" si="17"/>
        <v>0</v>
      </c>
      <c r="U40" s="33">
        <f t="shared" si="18"/>
        <v>0</v>
      </c>
      <c r="V40" s="34">
        <f t="shared" si="19"/>
        <v>0</v>
      </c>
    </row>
    <row r="41" spans="1:22" ht="13.8" thickBot="1" x14ac:dyDescent="0.3">
      <c r="B41" s="16"/>
      <c r="C41" s="4"/>
      <c r="D41" s="24"/>
      <c r="E41" s="43"/>
      <c r="F41" s="5"/>
      <c r="G41" s="5"/>
      <c r="H41" s="14"/>
      <c r="I41" s="14"/>
      <c r="J41" s="33"/>
      <c r="K41" s="34"/>
      <c r="L41" s="34"/>
      <c r="N41" s="33"/>
      <c r="O41" s="34"/>
      <c r="P41" s="34"/>
      <c r="Q41" s="34"/>
      <c r="R41" s="34"/>
      <c r="S41" s="36" t="s">
        <v>9</v>
      </c>
      <c r="T41" s="34"/>
      <c r="U41" s="33"/>
    </row>
    <row r="42" spans="1:22" ht="14.4" thickTop="1" thickBot="1" x14ac:dyDescent="0.3">
      <c r="B42" s="25" t="s">
        <v>6</v>
      </c>
      <c r="C42" s="26"/>
      <c r="D42" s="27" t="s">
        <v>1</v>
      </c>
      <c r="E42" s="7"/>
      <c r="F42" s="37"/>
      <c r="G42" s="9"/>
      <c r="H42" s="14">
        <f>SMALL(T44:T51,(COUNTIF(T44:T51,0)+1))</f>
        <v>108.17999999999999</v>
      </c>
      <c r="I42" s="14"/>
      <c r="J42" s="35" t="s">
        <v>21</v>
      </c>
      <c r="K42" s="34"/>
      <c r="L42" s="34" t="s">
        <v>1</v>
      </c>
      <c r="N42" s="35" t="s">
        <v>22</v>
      </c>
      <c r="O42" s="34"/>
      <c r="P42" s="34"/>
      <c r="Q42" s="34" t="s">
        <v>10</v>
      </c>
      <c r="R42" s="34"/>
      <c r="S42" s="36" t="s">
        <v>11</v>
      </c>
      <c r="T42" s="34" t="s">
        <v>12</v>
      </c>
      <c r="U42" s="33" t="s">
        <v>12</v>
      </c>
    </row>
    <row r="43" spans="1:22" ht="14.4" thickTop="1" thickBot="1" x14ac:dyDescent="0.3">
      <c r="A43" s="1" t="s">
        <v>2</v>
      </c>
      <c r="B43" s="10"/>
      <c r="C43" s="10"/>
      <c r="D43" s="44" t="s">
        <v>3</v>
      </c>
      <c r="E43" s="45" t="s">
        <v>13</v>
      </c>
      <c r="F43" s="38" t="s">
        <v>14</v>
      </c>
      <c r="G43" s="12"/>
      <c r="H43" s="5" t="s">
        <v>15</v>
      </c>
      <c r="I43" s="5"/>
      <c r="J43" s="33" t="s">
        <v>16</v>
      </c>
      <c r="K43" s="34" t="s">
        <v>17</v>
      </c>
      <c r="L43" s="34" t="s">
        <v>18</v>
      </c>
      <c r="N43" s="33" t="s">
        <v>16</v>
      </c>
      <c r="O43" s="34" t="s">
        <v>17</v>
      </c>
      <c r="P43" s="34" t="s">
        <v>18</v>
      </c>
      <c r="Q43" s="34" t="s">
        <v>18</v>
      </c>
      <c r="R43" s="34"/>
      <c r="S43" s="36" t="s">
        <v>19</v>
      </c>
      <c r="T43" s="34" t="s">
        <v>18</v>
      </c>
      <c r="U43" s="33" t="s">
        <v>20</v>
      </c>
      <c r="V43" s="1" t="s">
        <v>19</v>
      </c>
    </row>
    <row r="44" spans="1:22" ht="13.8" thickTop="1" x14ac:dyDescent="0.25">
      <c r="A44" s="15">
        <f>RANK(D44,D44:D51)</f>
        <v>3</v>
      </c>
      <c r="B44" s="16" t="s">
        <v>59</v>
      </c>
      <c r="C44" s="17"/>
      <c r="D44" s="18">
        <f t="shared" ref="D44:D51" si="20">IF(H44=0,0,($H$42/H44)*100)</f>
        <v>86.426460014380439</v>
      </c>
      <c r="E44" s="19">
        <f t="shared" ref="E44:E51" si="21">IF(U44=0," ",U44)</f>
        <v>2</v>
      </c>
      <c r="F44" s="39">
        <f t="shared" ref="F44:F51" si="22">V44</f>
        <v>5.1700000000000017</v>
      </c>
      <c r="G44" s="21"/>
      <c r="H44" s="40">
        <f t="shared" ref="H44:H51" si="23">(T44)</f>
        <v>125.17</v>
      </c>
      <c r="I44" s="40"/>
      <c r="J44" s="41">
        <v>2</v>
      </c>
      <c r="K44" s="42">
        <v>5.18</v>
      </c>
      <c r="L44" s="34">
        <f t="shared" ref="L44:L51" si="24">SUM(J44*60,K44)</f>
        <v>125.18</v>
      </c>
      <c r="N44" s="41">
        <v>2</v>
      </c>
      <c r="O44" s="42">
        <v>5.16</v>
      </c>
      <c r="P44" s="34">
        <f t="shared" ref="P44:P51" si="25">SUM(N44*60,O44)</f>
        <v>125.16</v>
      </c>
      <c r="Q44" s="34">
        <f t="shared" ref="Q44:Q51" si="26">IF(P44=0,L44,SUM(L44,P44))</f>
        <v>250.34</v>
      </c>
      <c r="R44" s="34"/>
      <c r="S44" s="42"/>
      <c r="T44" s="34">
        <f t="shared" ref="T44:T51" si="27">IF(P44=0,SUM(Q44,S44),SUM(Q44/2,S44))</f>
        <v>125.17</v>
      </c>
      <c r="U44" s="33">
        <f t="shared" ref="U44:U51" si="28">QUOTIENT(T44,60)</f>
        <v>2</v>
      </c>
      <c r="V44" s="34">
        <f>SUM(T44-(U44*60))</f>
        <v>5.1700000000000017</v>
      </c>
    </row>
    <row r="45" spans="1:22" x14ac:dyDescent="0.25">
      <c r="A45" s="15">
        <f>RANK(D45,D44:D51)</f>
        <v>8</v>
      </c>
      <c r="B45" s="16" t="s">
        <v>93</v>
      </c>
      <c r="C45" s="23"/>
      <c r="D45" s="18">
        <f t="shared" si="20"/>
        <v>39.727511430197758</v>
      </c>
      <c r="E45" s="19">
        <f t="shared" si="21"/>
        <v>4</v>
      </c>
      <c r="F45" s="39">
        <f t="shared" si="22"/>
        <v>32.30499999999995</v>
      </c>
      <c r="G45" s="21"/>
      <c r="H45" s="40">
        <f t="shared" si="23"/>
        <v>272.30499999999995</v>
      </c>
      <c r="I45" s="40"/>
      <c r="J45" s="41">
        <v>4</v>
      </c>
      <c r="K45" s="42">
        <v>32.28</v>
      </c>
      <c r="L45" s="34">
        <f t="shared" si="24"/>
        <v>272.27999999999997</v>
      </c>
      <c r="N45" s="41">
        <v>4</v>
      </c>
      <c r="O45" s="42">
        <v>32.33</v>
      </c>
      <c r="P45" s="34">
        <f t="shared" si="25"/>
        <v>272.33</v>
      </c>
      <c r="Q45" s="34">
        <f t="shared" si="26"/>
        <v>544.6099999999999</v>
      </c>
      <c r="R45" s="34"/>
      <c r="S45" s="42"/>
      <c r="T45" s="34">
        <f t="shared" si="27"/>
        <v>272.30499999999995</v>
      </c>
      <c r="U45" s="33">
        <f t="shared" si="28"/>
        <v>4</v>
      </c>
      <c r="V45" s="34">
        <f t="shared" ref="V45:V51" si="29">T45-(U45*60)</f>
        <v>32.30499999999995</v>
      </c>
    </row>
    <row r="46" spans="1:22" x14ac:dyDescent="0.25">
      <c r="A46" s="15">
        <f>RANK(D46,D44:D51)</f>
        <v>1</v>
      </c>
      <c r="B46" s="16" t="s">
        <v>60</v>
      </c>
      <c r="C46" s="23"/>
      <c r="D46" s="18">
        <f t="shared" si="20"/>
        <v>100</v>
      </c>
      <c r="E46" s="19">
        <f t="shared" si="21"/>
        <v>1</v>
      </c>
      <c r="F46" s="39">
        <f t="shared" si="22"/>
        <v>48.179999999999993</v>
      </c>
      <c r="G46" s="21"/>
      <c r="H46" s="40">
        <f t="shared" si="23"/>
        <v>108.17999999999999</v>
      </c>
      <c r="I46" s="40"/>
      <c r="J46" s="41">
        <v>1</v>
      </c>
      <c r="K46" s="42">
        <v>48.23</v>
      </c>
      <c r="L46" s="34">
        <f t="shared" si="24"/>
        <v>108.22999999999999</v>
      </c>
      <c r="N46" s="41">
        <v>1</v>
      </c>
      <c r="O46" s="42">
        <v>48.13</v>
      </c>
      <c r="P46" s="34">
        <f t="shared" si="25"/>
        <v>108.13</v>
      </c>
      <c r="Q46" s="34">
        <f t="shared" si="26"/>
        <v>216.35999999999999</v>
      </c>
      <c r="R46" s="34"/>
      <c r="S46" s="42"/>
      <c r="T46" s="34">
        <f t="shared" si="27"/>
        <v>108.17999999999999</v>
      </c>
      <c r="U46" s="33">
        <f t="shared" si="28"/>
        <v>1</v>
      </c>
      <c r="V46" s="34">
        <f t="shared" si="29"/>
        <v>48.179999999999993</v>
      </c>
    </row>
    <row r="47" spans="1:22" x14ac:dyDescent="0.25">
      <c r="A47" s="15">
        <f>RANK(D47,D44:D51)</f>
        <v>2</v>
      </c>
      <c r="B47" s="16" t="s">
        <v>61</v>
      </c>
      <c r="C47" s="23"/>
      <c r="D47" s="18">
        <f t="shared" si="20"/>
        <v>93.869582194455276</v>
      </c>
      <c r="E47" s="19">
        <f t="shared" si="21"/>
        <v>1</v>
      </c>
      <c r="F47" s="39">
        <f t="shared" si="22"/>
        <v>55.245000000000005</v>
      </c>
      <c r="G47" s="21"/>
      <c r="H47" s="40">
        <f t="shared" si="23"/>
        <v>115.245</v>
      </c>
      <c r="I47" s="40"/>
      <c r="J47" s="41">
        <v>1</v>
      </c>
      <c r="K47" s="42">
        <v>55.31</v>
      </c>
      <c r="L47" s="34">
        <f t="shared" si="24"/>
        <v>115.31</v>
      </c>
      <c r="N47" s="41">
        <v>1</v>
      </c>
      <c r="O47" s="42">
        <v>55.18</v>
      </c>
      <c r="P47" s="34">
        <f t="shared" si="25"/>
        <v>115.18</v>
      </c>
      <c r="Q47" s="34">
        <f t="shared" si="26"/>
        <v>230.49</v>
      </c>
      <c r="R47" s="34"/>
      <c r="S47" s="42"/>
      <c r="T47" s="34">
        <f t="shared" si="27"/>
        <v>115.245</v>
      </c>
      <c r="U47" s="33">
        <f t="shared" si="28"/>
        <v>1</v>
      </c>
      <c r="V47" s="34">
        <f t="shared" si="29"/>
        <v>55.245000000000005</v>
      </c>
    </row>
    <row r="48" spans="1:22" x14ac:dyDescent="0.25">
      <c r="A48" s="15">
        <f>RANK(D48,D44:D51)</f>
        <v>6</v>
      </c>
      <c r="B48" s="16" t="s">
        <v>94</v>
      </c>
      <c r="C48" s="23"/>
      <c r="D48" s="18">
        <f t="shared" si="20"/>
        <v>52.628250346622551</v>
      </c>
      <c r="E48" s="19">
        <f t="shared" si="21"/>
        <v>3</v>
      </c>
      <c r="F48" s="39">
        <f t="shared" si="22"/>
        <v>25.555000000000007</v>
      </c>
      <c r="G48" s="21"/>
      <c r="H48" s="40">
        <f t="shared" si="23"/>
        <v>205.55500000000001</v>
      </c>
      <c r="I48" s="40"/>
      <c r="J48" s="41">
        <v>3</v>
      </c>
      <c r="K48" s="42">
        <v>10.74</v>
      </c>
      <c r="L48" s="34">
        <f t="shared" si="24"/>
        <v>190.74</v>
      </c>
      <c r="N48" s="41">
        <v>3</v>
      </c>
      <c r="O48" s="42">
        <v>10.37</v>
      </c>
      <c r="P48" s="34">
        <f t="shared" si="25"/>
        <v>190.37</v>
      </c>
      <c r="Q48" s="34">
        <f t="shared" si="26"/>
        <v>381.11</v>
      </c>
      <c r="R48" s="34"/>
      <c r="S48" s="42">
        <v>15</v>
      </c>
      <c r="T48" s="34">
        <f t="shared" si="27"/>
        <v>205.55500000000001</v>
      </c>
      <c r="U48" s="33">
        <f t="shared" si="28"/>
        <v>3</v>
      </c>
      <c r="V48" s="34">
        <f t="shared" si="29"/>
        <v>25.555000000000007</v>
      </c>
    </row>
    <row r="49" spans="1:22" x14ac:dyDescent="0.25">
      <c r="A49" s="15">
        <f>RANK(D49,D44:D51)</f>
        <v>7</v>
      </c>
      <c r="B49" s="16" t="s">
        <v>95</v>
      </c>
      <c r="C49" s="23"/>
      <c r="D49" s="18">
        <f t="shared" si="20"/>
        <v>42.155716623801723</v>
      </c>
      <c r="E49" s="19">
        <f t="shared" si="21"/>
        <v>4</v>
      </c>
      <c r="F49" s="39">
        <f t="shared" si="22"/>
        <v>16.620000000000005</v>
      </c>
      <c r="G49" s="21"/>
      <c r="H49" s="40">
        <f t="shared" si="23"/>
        <v>256.62</v>
      </c>
      <c r="I49" s="40"/>
      <c r="J49" s="41">
        <v>4</v>
      </c>
      <c r="K49" s="42">
        <v>16.55</v>
      </c>
      <c r="L49" s="34">
        <f t="shared" si="24"/>
        <v>256.55</v>
      </c>
      <c r="N49" s="41">
        <v>4</v>
      </c>
      <c r="O49" s="42">
        <v>16.690000000000001</v>
      </c>
      <c r="P49" s="34">
        <f t="shared" si="25"/>
        <v>256.69</v>
      </c>
      <c r="Q49" s="34">
        <f t="shared" si="26"/>
        <v>513.24</v>
      </c>
      <c r="R49" s="34"/>
      <c r="S49" s="42"/>
      <c r="T49" s="34">
        <f t="shared" si="27"/>
        <v>256.62</v>
      </c>
      <c r="U49" s="33">
        <f t="shared" si="28"/>
        <v>4</v>
      </c>
      <c r="V49" s="34">
        <f t="shared" si="29"/>
        <v>16.620000000000005</v>
      </c>
    </row>
    <row r="50" spans="1:22" x14ac:dyDescent="0.25">
      <c r="A50" s="15">
        <f>RANK(D50,D44:D51)</f>
        <v>4</v>
      </c>
      <c r="B50" s="16" t="s">
        <v>96</v>
      </c>
      <c r="C50" s="23"/>
      <c r="D50" s="18">
        <f t="shared" si="20"/>
        <v>79.602649006622528</v>
      </c>
      <c r="E50" s="19">
        <f t="shared" si="21"/>
        <v>2</v>
      </c>
      <c r="F50" s="39">
        <f t="shared" si="22"/>
        <v>15.899999999999977</v>
      </c>
      <c r="G50" s="21"/>
      <c r="H50" s="40">
        <f t="shared" si="23"/>
        <v>135.89999999999998</v>
      </c>
      <c r="I50" s="40"/>
      <c r="J50" s="41">
        <v>2</v>
      </c>
      <c r="K50" s="42">
        <v>15.91</v>
      </c>
      <c r="L50" s="34">
        <f t="shared" si="24"/>
        <v>135.91</v>
      </c>
      <c r="N50" s="41">
        <v>2</v>
      </c>
      <c r="O50" s="42">
        <v>15.89</v>
      </c>
      <c r="P50" s="34">
        <f t="shared" si="25"/>
        <v>135.88999999999999</v>
      </c>
      <c r="Q50" s="34">
        <f t="shared" si="26"/>
        <v>271.79999999999995</v>
      </c>
      <c r="R50" s="34"/>
      <c r="S50" s="42"/>
      <c r="T50" s="34">
        <f t="shared" si="27"/>
        <v>135.89999999999998</v>
      </c>
      <c r="U50" s="33">
        <f t="shared" si="28"/>
        <v>2</v>
      </c>
      <c r="V50" s="34">
        <f t="shared" si="29"/>
        <v>15.899999999999977</v>
      </c>
    </row>
    <row r="51" spans="1:22" x14ac:dyDescent="0.25">
      <c r="A51" s="15">
        <f>RANK(D51,D44:D51)</f>
        <v>5</v>
      </c>
      <c r="B51" s="16" t="s">
        <v>92</v>
      </c>
      <c r="C51" s="23"/>
      <c r="D51" s="18">
        <f t="shared" si="20"/>
        <v>58.161290322580641</v>
      </c>
      <c r="E51" s="19">
        <f t="shared" si="21"/>
        <v>3</v>
      </c>
      <c r="F51" s="39">
        <f t="shared" si="22"/>
        <v>6</v>
      </c>
      <c r="G51" s="21"/>
      <c r="H51" s="40">
        <f t="shared" si="23"/>
        <v>186</v>
      </c>
      <c r="I51" s="40"/>
      <c r="J51" s="41">
        <v>3</v>
      </c>
      <c r="K51" s="42">
        <v>5</v>
      </c>
      <c r="L51" s="34">
        <f t="shared" si="24"/>
        <v>185</v>
      </c>
      <c r="N51" s="41">
        <v>3</v>
      </c>
      <c r="O51" s="42">
        <v>7</v>
      </c>
      <c r="P51" s="34">
        <f t="shared" si="25"/>
        <v>187</v>
      </c>
      <c r="Q51" s="34">
        <f t="shared" si="26"/>
        <v>372</v>
      </c>
      <c r="R51" s="34"/>
      <c r="S51" s="42"/>
      <c r="T51" s="34">
        <f t="shared" si="27"/>
        <v>186</v>
      </c>
      <c r="U51" s="33">
        <f t="shared" si="28"/>
        <v>3</v>
      </c>
      <c r="V51" s="34">
        <f t="shared" si="29"/>
        <v>6</v>
      </c>
    </row>
  </sheetData>
  <pageMargins left="0.74791666666666667" right="0.74791666666666667" top="0.98402777777777772" bottom="0.98402777777777772" header="0.51180555555555551" footer="0.51180555555555551"/>
  <pageSetup scale="72" firstPageNumber="0" orientation="landscape" horizontalDpi="300" verticalDpi="300" r:id="rId1"/>
  <headerFooter alignWithMargins="0"/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V51"/>
  <sheetViews>
    <sheetView topLeftCell="A29" workbookViewId="0">
      <selection activeCell="A21" sqref="A21"/>
    </sheetView>
  </sheetViews>
  <sheetFormatPr defaultColWidth="9" defaultRowHeight="13.2" x14ac:dyDescent="0.25"/>
  <cols>
    <col min="1" max="4" width="9" style="1"/>
    <col min="5" max="5" width="7.33203125" style="1" customWidth="1"/>
    <col min="6" max="6" width="8.5546875" style="1" customWidth="1"/>
    <col min="7" max="7" width="2.6640625" style="1" hidden="1" customWidth="1"/>
    <col min="8" max="8" width="11.109375" style="1" customWidth="1"/>
    <col min="9" max="9" width="2.6640625" style="1" hidden="1" customWidth="1"/>
    <col min="10" max="10" width="5.6640625" style="1" customWidth="1"/>
    <col min="11" max="11" width="7.6640625" style="1" customWidth="1"/>
    <col min="12" max="12" width="9.88671875" style="1" customWidth="1"/>
    <col min="13" max="13" width="2.6640625" style="1" hidden="1" customWidth="1"/>
    <col min="14" max="14" width="5.6640625" style="1" customWidth="1"/>
    <col min="15" max="15" width="7.5546875" style="1" customWidth="1"/>
    <col min="16" max="17" width="8.109375" style="1" customWidth="1"/>
    <col min="18" max="18" width="2.6640625" style="1" hidden="1" customWidth="1"/>
    <col min="19" max="19" width="9.109375" style="1" customWidth="1"/>
    <col min="20" max="20" width="10.33203125" style="1" customWidth="1"/>
    <col min="21" max="16384" width="9" style="1"/>
  </cols>
  <sheetData>
    <row r="1" spans="1:22" x14ac:dyDescent="0.25">
      <c r="B1" s="2" t="s">
        <v>27</v>
      </c>
      <c r="H1" s="3"/>
      <c r="L1" s="3"/>
      <c r="P1" s="3"/>
      <c r="Q1" s="3"/>
      <c r="T1" s="3"/>
    </row>
    <row r="2" spans="1:22" x14ac:dyDescent="0.25">
      <c r="J2" s="33"/>
      <c r="K2" s="34"/>
      <c r="L2" s="34"/>
      <c r="N2" s="33"/>
      <c r="O2" s="34"/>
      <c r="P2" s="34"/>
      <c r="Q2" s="34"/>
      <c r="R2" s="34"/>
      <c r="S2" s="34"/>
      <c r="T2" s="34"/>
      <c r="U2" s="33"/>
    </row>
    <row r="3" spans="1:22" ht="13.5" customHeight="1" thickBot="1" x14ac:dyDescent="0.3">
      <c r="B3" s="4"/>
      <c r="C3" s="4"/>
      <c r="D3" s="4"/>
      <c r="E3" s="5"/>
      <c r="F3" s="5"/>
      <c r="G3" s="5"/>
      <c r="H3" s="14"/>
      <c r="I3" s="14"/>
      <c r="J3" s="35" t="s">
        <v>8</v>
      </c>
      <c r="K3" s="34"/>
      <c r="L3" s="34"/>
      <c r="N3" s="35" t="s">
        <v>8</v>
      </c>
      <c r="O3" s="34"/>
      <c r="P3" s="34"/>
      <c r="Q3" s="34"/>
      <c r="R3" s="34"/>
      <c r="S3" s="36" t="s">
        <v>9</v>
      </c>
      <c r="T3" s="34"/>
      <c r="U3" s="33"/>
    </row>
    <row r="4" spans="1:22" ht="14.25" customHeight="1" thickTop="1" thickBot="1" x14ac:dyDescent="0.3">
      <c r="B4" s="6" t="s">
        <v>0</v>
      </c>
      <c r="C4" s="6"/>
      <c r="D4" s="32"/>
      <c r="E4" s="7"/>
      <c r="F4" s="37"/>
      <c r="G4" s="9"/>
      <c r="H4" s="14">
        <f>SMALL(T6:T21,(COUNTIF(T6:T21,0)+1))</f>
        <v>27.25</v>
      </c>
      <c r="I4" s="14"/>
      <c r="J4" s="35">
        <v>1</v>
      </c>
      <c r="K4" s="34"/>
      <c r="L4" s="34" t="s">
        <v>1</v>
      </c>
      <c r="N4" s="35">
        <v>2</v>
      </c>
      <c r="O4" s="34"/>
      <c r="P4" s="34"/>
      <c r="Q4" s="34" t="s">
        <v>10</v>
      </c>
      <c r="R4" s="34"/>
      <c r="S4" s="36" t="s">
        <v>11</v>
      </c>
      <c r="T4" s="34" t="s">
        <v>12</v>
      </c>
      <c r="U4" s="35" t="s">
        <v>12</v>
      </c>
    </row>
    <row r="5" spans="1:22" ht="14.4" thickTop="1" thickBot="1" x14ac:dyDescent="0.3">
      <c r="A5" s="1" t="s">
        <v>2</v>
      </c>
      <c r="B5" s="10"/>
      <c r="C5" s="10"/>
      <c r="D5" s="10" t="s">
        <v>3</v>
      </c>
      <c r="E5" s="10" t="s">
        <v>13</v>
      </c>
      <c r="F5" s="38" t="s">
        <v>14</v>
      </c>
      <c r="G5" s="12"/>
      <c r="H5" s="5" t="s">
        <v>15</v>
      </c>
      <c r="I5" s="5"/>
      <c r="J5" s="33" t="s">
        <v>16</v>
      </c>
      <c r="K5" s="34" t="s">
        <v>17</v>
      </c>
      <c r="L5" s="34" t="s">
        <v>18</v>
      </c>
      <c r="N5" s="33" t="s">
        <v>16</v>
      </c>
      <c r="O5" s="34" t="s">
        <v>17</v>
      </c>
      <c r="P5" s="34" t="s">
        <v>18</v>
      </c>
      <c r="Q5" s="34" t="s">
        <v>18</v>
      </c>
      <c r="R5" s="34"/>
      <c r="S5" s="36" t="s">
        <v>19</v>
      </c>
      <c r="T5" s="34" t="s">
        <v>18</v>
      </c>
      <c r="U5" s="33" t="s">
        <v>20</v>
      </c>
      <c r="V5" s="1" t="s">
        <v>19</v>
      </c>
    </row>
    <row r="6" spans="1:22" ht="13.8" thickTop="1" x14ac:dyDescent="0.25">
      <c r="A6" s="15">
        <f>RANK(D6,D6:D21)</f>
        <v>4</v>
      </c>
      <c r="B6" s="16" t="str">
        <f ca="1">'TOTAL OVERALL'!B6</f>
        <v>Alfred 1</v>
      </c>
      <c r="C6" s="17"/>
      <c r="D6" s="18">
        <f t="shared" ref="D6:D21" si="0">IF(H6=0,0,($H$4/H6)*100)</f>
        <v>63.809858330406279</v>
      </c>
      <c r="E6" s="19" t="str">
        <f t="shared" ref="E6:E22" si="1">IF(U6=0," ",U6)</f>
        <v xml:space="preserve"> </v>
      </c>
      <c r="F6" s="39">
        <f t="shared" ref="F6:F22" si="2">V6</f>
        <v>42.704999999999998</v>
      </c>
      <c r="G6" s="21"/>
      <c r="H6" s="40">
        <f t="shared" ref="H6:H22" si="3">(T6)</f>
        <v>42.704999999999998</v>
      </c>
      <c r="I6" s="40"/>
      <c r="J6" s="41"/>
      <c r="K6" s="42">
        <v>42.95</v>
      </c>
      <c r="L6" s="34">
        <f t="shared" ref="L6:L22" si="4">SUM(J6*60,K6)</f>
        <v>42.95</v>
      </c>
      <c r="N6" s="41"/>
      <c r="O6" s="42">
        <v>42.46</v>
      </c>
      <c r="P6" s="34">
        <f t="shared" ref="P6:P22" si="5">SUM(N6*60,O6)</f>
        <v>42.46</v>
      </c>
      <c r="Q6" s="34">
        <f t="shared" ref="Q6:Q22" si="6">IF(P6=0,L6,SUM(L6,P6))</f>
        <v>85.41</v>
      </c>
      <c r="R6" s="34"/>
      <c r="S6" s="42"/>
      <c r="T6" s="34">
        <f t="shared" ref="T6:T22" si="7">IF(P6=0,SUM(Q6,S6),SUM(Q6/2,S6))</f>
        <v>42.704999999999998</v>
      </c>
      <c r="U6" s="33">
        <f t="shared" ref="U6:U22" si="8">QUOTIENT(T6,60)</f>
        <v>0</v>
      </c>
      <c r="V6" s="34">
        <f>SUM(T6-(U6*60))</f>
        <v>42.704999999999998</v>
      </c>
    </row>
    <row r="7" spans="1:22" x14ac:dyDescent="0.25">
      <c r="A7" s="15">
        <f>RANK(D7,D6:D21)</f>
        <v>10</v>
      </c>
      <c r="B7" s="16" t="s">
        <v>73</v>
      </c>
      <c r="C7" s="17"/>
      <c r="D7" s="18">
        <f t="shared" si="0"/>
        <v>38.801082158621675</v>
      </c>
      <c r="E7" s="19">
        <f t="shared" si="1"/>
        <v>1</v>
      </c>
      <c r="F7" s="39">
        <f t="shared" si="2"/>
        <v>10.22999999999999</v>
      </c>
      <c r="G7" s="21"/>
      <c r="H7" s="40">
        <f t="shared" si="3"/>
        <v>70.22999999999999</v>
      </c>
      <c r="I7" s="40"/>
      <c r="J7" s="41">
        <v>1</v>
      </c>
      <c r="K7" s="42">
        <v>10.220000000000001</v>
      </c>
      <c r="L7" s="34">
        <f t="shared" si="4"/>
        <v>70.22</v>
      </c>
      <c r="N7" s="41">
        <v>1</v>
      </c>
      <c r="O7" s="42">
        <v>10.24</v>
      </c>
      <c r="P7" s="34">
        <f t="shared" si="5"/>
        <v>70.239999999999995</v>
      </c>
      <c r="Q7" s="34">
        <f t="shared" si="6"/>
        <v>140.45999999999998</v>
      </c>
      <c r="R7" s="34"/>
      <c r="S7" s="42"/>
      <c r="T7" s="34">
        <f t="shared" si="7"/>
        <v>70.22999999999999</v>
      </c>
      <c r="U7" s="33">
        <f t="shared" si="8"/>
        <v>1</v>
      </c>
      <c r="V7" s="34">
        <f>T7-(U7*60)</f>
        <v>10.22999999999999</v>
      </c>
    </row>
    <row r="8" spans="1:22" x14ac:dyDescent="0.25">
      <c r="A8" s="15">
        <f>RANK(D8,D6:D21)</f>
        <v>3</v>
      </c>
      <c r="B8" s="16" t="s">
        <v>74</v>
      </c>
      <c r="C8" s="23"/>
      <c r="D8" s="18">
        <f t="shared" si="0"/>
        <v>71.316409316932734</v>
      </c>
      <c r="E8" s="19" t="str">
        <f t="shared" si="1"/>
        <v xml:space="preserve"> </v>
      </c>
      <c r="F8" s="39">
        <f t="shared" si="2"/>
        <v>38.21</v>
      </c>
      <c r="G8" s="21"/>
      <c r="H8" s="40">
        <f t="shared" si="3"/>
        <v>38.21</v>
      </c>
      <c r="I8" s="40"/>
      <c r="J8" s="41"/>
      <c r="K8" s="42">
        <v>38.130000000000003</v>
      </c>
      <c r="L8" s="34">
        <f t="shared" si="4"/>
        <v>38.130000000000003</v>
      </c>
      <c r="N8" s="41"/>
      <c r="O8" s="42">
        <v>38.29</v>
      </c>
      <c r="P8" s="34">
        <f t="shared" si="5"/>
        <v>38.29</v>
      </c>
      <c r="Q8" s="34">
        <f t="shared" si="6"/>
        <v>76.42</v>
      </c>
      <c r="R8" s="34"/>
      <c r="S8" s="42"/>
      <c r="T8" s="34">
        <f t="shared" si="7"/>
        <v>38.21</v>
      </c>
      <c r="U8" s="33">
        <f t="shared" si="8"/>
        <v>0</v>
      </c>
      <c r="V8" s="34">
        <f>T8-(U8*60)</f>
        <v>38.21</v>
      </c>
    </row>
    <row r="9" spans="1:22" x14ac:dyDescent="0.25">
      <c r="A9" s="15">
        <f>RANK(D9,D6:D21)</f>
        <v>12</v>
      </c>
      <c r="B9" s="16" t="s">
        <v>75</v>
      </c>
      <c r="C9" s="23"/>
      <c r="D9" s="18">
        <f t="shared" si="0"/>
        <v>31.020547555353179</v>
      </c>
      <c r="E9" s="19">
        <f t="shared" si="1"/>
        <v>1</v>
      </c>
      <c r="F9" s="39">
        <f t="shared" si="2"/>
        <v>27.844999999999999</v>
      </c>
      <c r="G9" s="21"/>
      <c r="H9" s="40">
        <f t="shared" si="3"/>
        <v>87.844999999999999</v>
      </c>
      <c r="I9" s="40"/>
      <c r="J9" s="41">
        <v>1</v>
      </c>
      <c r="K9" s="42">
        <v>27.67</v>
      </c>
      <c r="L9" s="34">
        <f t="shared" si="4"/>
        <v>87.67</v>
      </c>
      <c r="N9" s="41">
        <v>1</v>
      </c>
      <c r="O9" s="42">
        <v>28.02</v>
      </c>
      <c r="P9" s="34">
        <f t="shared" si="5"/>
        <v>88.02</v>
      </c>
      <c r="Q9" s="34">
        <f t="shared" si="6"/>
        <v>175.69</v>
      </c>
      <c r="R9" s="34"/>
      <c r="S9" s="42"/>
      <c r="T9" s="34">
        <f t="shared" si="7"/>
        <v>87.844999999999999</v>
      </c>
      <c r="U9" s="33">
        <f t="shared" si="8"/>
        <v>1</v>
      </c>
      <c r="V9" s="34">
        <f>SUM(T9-(U9*60))</f>
        <v>27.844999999999999</v>
      </c>
    </row>
    <row r="10" spans="1:22" x14ac:dyDescent="0.25">
      <c r="A10" s="15">
        <f>RANK(D10,D6:D21)</f>
        <v>1</v>
      </c>
      <c r="B10" s="16" t="s">
        <v>76</v>
      </c>
      <c r="C10" s="23"/>
      <c r="D10" s="18">
        <f t="shared" si="0"/>
        <v>100</v>
      </c>
      <c r="E10" s="19" t="str">
        <f t="shared" si="1"/>
        <v xml:space="preserve"> </v>
      </c>
      <c r="F10" s="39">
        <f t="shared" si="2"/>
        <v>27.25</v>
      </c>
      <c r="G10" s="21"/>
      <c r="H10" s="40">
        <f t="shared" si="3"/>
        <v>27.25</v>
      </c>
      <c r="I10" s="40"/>
      <c r="J10" s="41"/>
      <c r="K10" s="42">
        <v>27.25</v>
      </c>
      <c r="L10" s="34">
        <f t="shared" si="4"/>
        <v>27.25</v>
      </c>
      <c r="N10" s="41"/>
      <c r="O10" s="42">
        <v>27.25</v>
      </c>
      <c r="P10" s="34">
        <f t="shared" si="5"/>
        <v>27.25</v>
      </c>
      <c r="Q10" s="34">
        <f t="shared" si="6"/>
        <v>54.5</v>
      </c>
      <c r="R10" s="34"/>
      <c r="S10" s="42"/>
      <c r="T10" s="34">
        <f t="shared" si="7"/>
        <v>27.25</v>
      </c>
      <c r="U10" s="33">
        <f t="shared" si="8"/>
        <v>0</v>
      </c>
      <c r="V10" s="34">
        <f>SUM(T10-(U10*60))</f>
        <v>27.25</v>
      </c>
    </row>
    <row r="11" spans="1:22" x14ac:dyDescent="0.25">
      <c r="A11" s="15">
        <f>RANK(D11,D6:D21)</f>
        <v>2</v>
      </c>
      <c r="B11" s="16" t="s">
        <v>77</v>
      </c>
      <c r="C11" s="17"/>
      <c r="D11" s="18">
        <f t="shared" si="0"/>
        <v>72.137657180675049</v>
      </c>
      <c r="E11" s="19" t="str">
        <f t="shared" si="1"/>
        <v xml:space="preserve"> </v>
      </c>
      <c r="F11" s="39">
        <f t="shared" si="2"/>
        <v>37.774999999999999</v>
      </c>
      <c r="G11" s="21"/>
      <c r="H11" s="40">
        <f t="shared" si="3"/>
        <v>37.774999999999999</v>
      </c>
      <c r="I11" s="40"/>
      <c r="J11" s="41"/>
      <c r="K11" s="42">
        <v>37.47</v>
      </c>
      <c r="L11" s="34">
        <f t="shared" si="4"/>
        <v>37.47</v>
      </c>
      <c r="N11" s="41"/>
      <c r="O11" s="42">
        <v>38.08</v>
      </c>
      <c r="P11" s="34">
        <f t="shared" si="5"/>
        <v>38.08</v>
      </c>
      <c r="Q11" s="34">
        <f t="shared" si="6"/>
        <v>75.55</v>
      </c>
      <c r="R11" s="34"/>
      <c r="S11" s="42"/>
      <c r="T11" s="34">
        <f t="shared" si="7"/>
        <v>37.774999999999999</v>
      </c>
      <c r="U11" s="33">
        <f t="shared" si="8"/>
        <v>0</v>
      </c>
      <c r="V11" s="34">
        <f t="shared" ref="V11:V22" si="9">T11-(U11*60)</f>
        <v>37.774999999999999</v>
      </c>
    </row>
    <row r="12" spans="1:22" x14ac:dyDescent="0.25">
      <c r="A12" s="15">
        <f>RANK(D12,D6:D21)</f>
        <v>11</v>
      </c>
      <c r="B12" s="16" t="s">
        <v>78</v>
      </c>
      <c r="C12" s="23"/>
      <c r="D12" s="18">
        <f t="shared" si="0"/>
        <v>34.141452107999747</v>
      </c>
      <c r="E12" s="19">
        <f t="shared" si="1"/>
        <v>1</v>
      </c>
      <c r="F12" s="39">
        <f t="shared" si="2"/>
        <v>19.814999999999998</v>
      </c>
      <c r="G12" s="21"/>
      <c r="H12" s="40">
        <f t="shared" si="3"/>
        <v>79.814999999999998</v>
      </c>
      <c r="I12" s="40"/>
      <c r="J12" s="41">
        <v>1</v>
      </c>
      <c r="K12" s="42">
        <v>19</v>
      </c>
      <c r="L12" s="34">
        <f t="shared" si="4"/>
        <v>79</v>
      </c>
      <c r="N12" s="41">
        <v>1</v>
      </c>
      <c r="O12" s="42">
        <v>20.63</v>
      </c>
      <c r="P12" s="34">
        <f t="shared" si="5"/>
        <v>80.63</v>
      </c>
      <c r="Q12" s="34">
        <f t="shared" si="6"/>
        <v>159.63</v>
      </c>
      <c r="R12" s="34"/>
      <c r="S12" s="42"/>
      <c r="T12" s="34">
        <f t="shared" si="7"/>
        <v>79.814999999999998</v>
      </c>
      <c r="U12" s="33">
        <f t="shared" si="8"/>
        <v>1</v>
      </c>
      <c r="V12" s="34">
        <f t="shared" si="9"/>
        <v>19.814999999999998</v>
      </c>
    </row>
    <row r="13" spans="1:22" x14ac:dyDescent="0.25">
      <c r="A13" s="15">
        <f>RANK(D13,D6:D21)</f>
        <v>14</v>
      </c>
      <c r="B13" s="16" t="s">
        <v>79</v>
      </c>
      <c r="C13" s="17"/>
      <c r="D13" s="18">
        <f t="shared" si="0"/>
        <v>22.122097743140117</v>
      </c>
      <c r="E13" s="19">
        <f t="shared" si="1"/>
        <v>2</v>
      </c>
      <c r="F13" s="39">
        <f t="shared" si="2"/>
        <v>3.1800000000000068</v>
      </c>
      <c r="G13" s="21"/>
      <c r="H13" s="40">
        <f t="shared" si="3"/>
        <v>123.18</v>
      </c>
      <c r="I13" s="40"/>
      <c r="J13" s="41">
        <v>2</v>
      </c>
      <c r="K13" s="42">
        <v>3.29</v>
      </c>
      <c r="L13" s="34">
        <f t="shared" si="4"/>
        <v>123.29</v>
      </c>
      <c r="N13" s="41">
        <v>2</v>
      </c>
      <c r="O13" s="42">
        <v>3.07</v>
      </c>
      <c r="P13" s="34">
        <f t="shared" si="5"/>
        <v>123.07</v>
      </c>
      <c r="Q13" s="34">
        <f t="shared" si="6"/>
        <v>246.36</v>
      </c>
      <c r="R13" s="34"/>
      <c r="S13" s="42"/>
      <c r="T13" s="34">
        <f t="shared" si="7"/>
        <v>123.18</v>
      </c>
      <c r="U13" s="33">
        <f t="shared" si="8"/>
        <v>2</v>
      </c>
      <c r="V13" s="34">
        <f t="shared" si="9"/>
        <v>3.1800000000000068</v>
      </c>
    </row>
    <row r="14" spans="1:22" x14ac:dyDescent="0.25">
      <c r="A14" s="15">
        <f>RANK(D14,D6:D21)</f>
        <v>9</v>
      </c>
      <c r="B14" s="16" t="s">
        <v>80</v>
      </c>
      <c r="C14" s="17"/>
      <c r="D14" s="18">
        <f t="shared" si="0"/>
        <v>42.133745651333591</v>
      </c>
      <c r="E14" s="19">
        <f t="shared" si="1"/>
        <v>1</v>
      </c>
      <c r="F14" s="39">
        <f t="shared" si="2"/>
        <v>4.6749999999999972</v>
      </c>
      <c r="G14" s="21"/>
      <c r="H14" s="40">
        <f t="shared" si="3"/>
        <v>64.674999999999997</v>
      </c>
      <c r="I14" s="40"/>
      <c r="J14" s="41">
        <v>1</v>
      </c>
      <c r="K14" s="42">
        <v>4.7699999999999996</v>
      </c>
      <c r="L14" s="34">
        <f t="shared" si="4"/>
        <v>64.77</v>
      </c>
      <c r="N14" s="41">
        <v>1</v>
      </c>
      <c r="O14" s="42">
        <v>4.58</v>
      </c>
      <c r="P14" s="34">
        <f t="shared" si="5"/>
        <v>64.58</v>
      </c>
      <c r="Q14" s="34">
        <f t="shared" si="6"/>
        <v>129.35</v>
      </c>
      <c r="R14" s="34"/>
      <c r="S14" s="42"/>
      <c r="T14" s="34">
        <f t="shared" si="7"/>
        <v>64.674999999999997</v>
      </c>
      <c r="U14" s="33">
        <f t="shared" si="8"/>
        <v>1</v>
      </c>
      <c r="V14" s="34">
        <f t="shared" si="9"/>
        <v>4.6749999999999972</v>
      </c>
    </row>
    <row r="15" spans="1:22" x14ac:dyDescent="0.25">
      <c r="A15" s="15">
        <f>RANK(D15,D6:D21)</f>
        <v>5</v>
      </c>
      <c r="B15" s="16" t="s">
        <v>81</v>
      </c>
      <c r="C15" s="17"/>
      <c r="D15" s="18">
        <f t="shared" si="0"/>
        <v>50.659973972857401</v>
      </c>
      <c r="E15" s="19" t="str">
        <f t="shared" si="1"/>
        <v xml:space="preserve"> </v>
      </c>
      <c r="F15" s="39">
        <f t="shared" si="2"/>
        <v>53.790000000000006</v>
      </c>
      <c r="G15" s="21"/>
      <c r="H15" s="40">
        <f t="shared" si="3"/>
        <v>53.790000000000006</v>
      </c>
      <c r="I15" s="40"/>
      <c r="J15" s="41"/>
      <c r="K15" s="42">
        <v>53.88</v>
      </c>
      <c r="L15" s="34">
        <f t="shared" si="4"/>
        <v>53.88</v>
      </c>
      <c r="N15" s="41"/>
      <c r="O15" s="42">
        <v>53.7</v>
      </c>
      <c r="P15" s="34">
        <f t="shared" si="5"/>
        <v>53.7</v>
      </c>
      <c r="Q15" s="34">
        <f t="shared" si="6"/>
        <v>107.58000000000001</v>
      </c>
      <c r="R15" s="34"/>
      <c r="S15" s="42"/>
      <c r="T15" s="34">
        <f t="shared" si="7"/>
        <v>53.790000000000006</v>
      </c>
      <c r="U15" s="33">
        <f t="shared" si="8"/>
        <v>0</v>
      </c>
      <c r="V15" s="34">
        <f t="shared" si="9"/>
        <v>53.790000000000006</v>
      </c>
    </row>
    <row r="16" spans="1:22" x14ac:dyDescent="0.25">
      <c r="A16" s="15">
        <f>RANK(D16,D6:D21)</f>
        <v>8</v>
      </c>
      <c r="B16" s="16" t="s">
        <v>82</v>
      </c>
      <c r="C16" s="17"/>
      <c r="D16" s="18">
        <f t="shared" si="0"/>
        <v>45.194460568869722</v>
      </c>
      <c r="E16" s="19">
        <f t="shared" si="1"/>
        <v>1</v>
      </c>
      <c r="F16" s="39">
        <f t="shared" si="2"/>
        <v>0.29500000000000171</v>
      </c>
      <c r="G16" s="21"/>
      <c r="H16" s="40">
        <f t="shared" si="3"/>
        <v>60.295000000000002</v>
      </c>
      <c r="I16" s="40"/>
      <c r="J16" s="41">
        <v>1</v>
      </c>
      <c r="K16" s="42">
        <v>0.25</v>
      </c>
      <c r="L16" s="34">
        <f t="shared" si="4"/>
        <v>60.25</v>
      </c>
      <c r="N16" s="41">
        <v>1</v>
      </c>
      <c r="O16" s="42">
        <v>0.34</v>
      </c>
      <c r="P16" s="34">
        <f t="shared" si="5"/>
        <v>60.34</v>
      </c>
      <c r="Q16" s="34">
        <f t="shared" si="6"/>
        <v>120.59</v>
      </c>
      <c r="R16" s="34"/>
      <c r="S16" s="42"/>
      <c r="T16" s="34">
        <f t="shared" si="7"/>
        <v>60.295000000000002</v>
      </c>
      <c r="U16" s="33">
        <f t="shared" si="8"/>
        <v>1</v>
      </c>
      <c r="V16" s="34">
        <f t="shared" si="9"/>
        <v>0.29500000000000171</v>
      </c>
    </row>
    <row r="17" spans="1:22" x14ac:dyDescent="0.25">
      <c r="A17" s="15">
        <f>RANK(D17,D6:D21)</f>
        <v>13</v>
      </c>
      <c r="B17" s="16" t="s">
        <v>83</v>
      </c>
      <c r="C17" s="17"/>
      <c r="D17" s="18">
        <f t="shared" si="0"/>
        <v>22.668663172780963</v>
      </c>
      <c r="E17" s="19">
        <f t="shared" si="1"/>
        <v>2</v>
      </c>
      <c r="F17" s="39">
        <f t="shared" si="2"/>
        <v>0.21000000000000796</v>
      </c>
      <c r="G17" s="21"/>
      <c r="H17" s="40">
        <f t="shared" si="3"/>
        <v>120.21000000000001</v>
      </c>
      <c r="I17" s="40"/>
      <c r="J17" s="41">
        <v>1</v>
      </c>
      <c r="K17" s="42">
        <v>59.87</v>
      </c>
      <c r="L17" s="34">
        <f t="shared" si="4"/>
        <v>119.87</v>
      </c>
      <c r="N17" s="41">
        <v>2</v>
      </c>
      <c r="O17" s="42">
        <v>0.55000000000000004</v>
      </c>
      <c r="P17" s="34">
        <f t="shared" si="5"/>
        <v>120.55</v>
      </c>
      <c r="Q17" s="34">
        <f t="shared" si="6"/>
        <v>240.42000000000002</v>
      </c>
      <c r="R17" s="34"/>
      <c r="S17" s="42"/>
      <c r="T17" s="34">
        <f t="shared" si="7"/>
        <v>120.21000000000001</v>
      </c>
      <c r="U17" s="33">
        <f t="shared" si="8"/>
        <v>2</v>
      </c>
      <c r="V17" s="34">
        <f t="shared" si="9"/>
        <v>0.21000000000000796</v>
      </c>
    </row>
    <row r="18" spans="1:22" x14ac:dyDescent="0.25">
      <c r="A18" s="15">
        <f>RANK(D18,D6:D21)</f>
        <v>15</v>
      </c>
      <c r="B18" s="16" t="s">
        <v>84</v>
      </c>
      <c r="C18" s="17"/>
      <c r="D18" s="18">
        <f t="shared" si="0"/>
        <v>16.401336182250446</v>
      </c>
      <c r="E18" s="19">
        <f t="shared" si="1"/>
        <v>2</v>
      </c>
      <c r="F18" s="39">
        <f t="shared" si="2"/>
        <v>46.144999999999982</v>
      </c>
      <c r="G18" s="21"/>
      <c r="H18" s="40">
        <f t="shared" si="3"/>
        <v>166.14499999999998</v>
      </c>
      <c r="I18" s="40"/>
      <c r="J18" s="41">
        <v>2</v>
      </c>
      <c r="K18" s="42">
        <v>46.2</v>
      </c>
      <c r="L18" s="34">
        <f t="shared" si="4"/>
        <v>166.2</v>
      </c>
      <c r="N18" s="41">
        <v>2</v>
      </c>
      <c r="O18" s="42">
        <v>46.09</v>
      </c>
      <c r="P18" s="34">
        <f t="shared" si="5"/>
        <v>166.09</v>
      </c>
      <c r="Q18" s="34">
        <f t="shared" si="6"/>
        <v>332.28999999999996</v>
      </c>
      <c r="R18" s="34"/>
      <c r="S18" s="42"/>
      <c r="T18" s="34">
        <f t="shared" si="7"/>
        <v>166.14499999999998</v>
      </c>
      <c r="U18" s="33">
        <f t="shared" si="8"/>
        <v>2</v>
      </c>
      <c r="V18" s="34">
        <f t="shared" si="9"/>
        <v>46.144999999999982</v>
      </c>
    </row>
    <row r="19" spans="1:22" x14ac:dyDescent="0.25">
      <c r="A19" s="15">
        <f>RANK(D19,D6:D21)</f>
        <v>7</v>
      </c>
      <c r="B19" s="16" t="s">
        <v>85</v>
      </c>
      <c r="C19" s="17"/>
      <c r="D19" s="18">
        <f t="shared" si="0"/>
        <v>46.493772393789456</v>
      </c>
      <c r="E19" s="19" t="str">
        <f t="shared" si="1"/>
        <v xml:space="preserve"> </v>
      </c>
      <c r="F19" s="39">
        <f t="shared" si="2"/>
        <v>58.61</v>
      </c>
      <c r="G19" s="21"/>
      <c r="H19" s="40">
        <f t="shared" si="3"/>
        <v>58.61</v>
      </c>
      <c r="I19" s="40"/>
      <c r="J19" s="41"/>
      <c r="K19" s="42">
        <v>58.22</v>
      </c>
      <c r="L19" s="34">
        <f t="shared" si="4"/>
        <v>58.22</v>
      </c>
      <c r="N19" s="41"/>
      <c r="O19" s="42">
        <v>59</v>
      </c>
      <c r="P19" s="34">
        <f t="shared" si="5"/>
        <v>59</v>
      </c>
      <c r="Q19" s="34">
        <f t="shared" si="6"/>
        <v>117.22</v>
      </c>
      <c r="R19" s="34"/>
      <c r="S19" s="42"/>
      <c r="T19" s="34">
        <f t="shared" si="7"/>
        <v>58.61</v>
      </c>
      <c r="U19" s="33">
        <f t="shared" si="8"/>
        <v>0</v>
      </c>
      <c r="V19" s="34">
        <f t="shared" si="9"/>
        <v>58.61</v>
      </c>
    </row>
    <row r="20" spans="1:22" x14ac:dyDescent="0.25">
      <c r="A20" s="15">
        <f>RANK(D20,D6:D21)</f>
        <v>6</v>
      </c>
      <c r="B20" s="16" t="s">
        <v>86</v>
      </c>
      <c r="C20" s="17"/>
      <c r="D20" s="18">
        <f t="shared" si="0"/>
        <v>48.660714285714285</v>
      </c>
      <c r="E20" s="19" t="str">
        <f t="shared" si="1"/>
        <v xml:space="preserve"> </v>
      </c>
      <c r="F20" s="39">
        <f t="shared" si="2"/>
        <v>56</v>
      </c>
      <c r="G20" s="21"/>
      <c r="H20" s="40">
        <f t="shared" si="3"/>
        <v>56</v>
      </c>
      <c r="I20" s="40"/>
      <c r="J20" s="41"/>
      <c r="K20" s="42">
        <v>55.97</v>
      </c>
      <c r="L20" s="34">
        <f t="shared" si="4"/>
        <v>55.97</v>
      </c>
      <c r="N20" s="41"/>
      <c r="O20" s="42">
        <v>56.03</v>
      </c>
      <c r="P20" s="34">
        <f t="shared" si="5"/>
        <v>56.03</v>
      </c>
      <c r="Q20" s="34">
        <f t="shared" si="6"/>
        <v>112</v>
      </c>
      <c r="R20" s="34"/>
      <c r="S20" s="42"/>
      <c r="T20" s="34">
        <f t="shared" si="7"/>
        <v>56</v>
      </c>
      <c r="U20" s="33">
        <f t="shared" si="8"/>
        <v>0</v>
      </c>
      <c r="V20" s="34">
        <f t="shared" si="9"/>
        <v>56</v>
      </c>
    </row>
    <row r="21" spans="1:22" x14ac:dyDescent="0.25">
      <c r="A21" s="15">
        <f>RANK(D21,D6:D21)</f>
        <v>16</v>
      </c>
      <c r="B21" s="16" t="s">
        <v>87</v>
      </c>
      <c r="C21" s="17"/>
      <c r="D21" s="18">
        <f t="shared" si="0"/>
        <v>8.3559480551339238</v>
      </c>
      <c r="E21" s="19">
        <f t="shared" si="1"/>
        <v>5</v>
      </c>
      <c r="F21" s="39">
        <f t="shared" si="2"/>
        <v>26.115000000000009</v>
      </c>
      <c r="G21" s="21"/>
      <c r="H21" s="40">
        <f t="shared" si="3"/>
        <v>326.11500000000001</v>
      </c>
      <c r="I21" s="40"/>
      <c r="J21" s="41">
        <v>5</v>
      </c>
      <c r="K21" s="42">
        <v>25.88</v>
      </c>
      <c r="L21" s="34">
        <f t="shared" si="4"/>
        <v>325.88</v>
      </c>
      <c r="N21" s="41">
        <v>5</v>
      </c>
      <c r="O21" s="42">
        <v>26.35</v>
      </c>
      <c r="P21" s="34">
        <f t="shared" si="5"/>
        <v>326.35000000000002</v>
      </c>
      <c r="Q21" s="34">
        <f t="shared" si="6"/>
        <v>652.23</v>
      </c>
      <c r="R21" s="34"/>
      <c r="S21" s="42"/>
      <c r="T21" s="34">
        <f t="shared" si="7"/>
        <v>326.11500000000001</v>
      </c>
      <c r="U21" s="33">
        <f t="shared" si="8"/>
        <v>5</v>
      </c>
      <c r="V21" s="34">
        <f t="shared" si="9"/>
        <v>26.115000000000009</v>
      </c>
    </row>
    <row r="22" spans="1:22" ht="14.25" customHeight="1" thickBot="1" x14ac:dyDescent="0.3">
      <c r="A22" s="15"/>
      <c r="B22" s="4" t="s">
        <v>108</v>
      </c>
      <c r="C22" s="4"/>
      <c r="D22" s="18"/>
      <c r="E22" s="19" t="str">
        <f t="shared" si="1"/>
        <v xml:space="preserve"> </v>
      </c>
      <c r="F22" s="39">
        <f t="shared" si="2"/>
        <v>39.459999999999994</v>
      </c>
      <c r="G22" s="5"/>
      <c r="H22" s="40">
        <f t="shared" si="3"/>
        <v>39.459999999999994</v>
      </c>
      <c r="I22" s="14"/>
      <c r="J22" s="33"/>
      <c r="K22" s="34">
        <v>39.26</v>
      </c>
      <c r="L22" s="34">
        <f t="shared" si="4"/>
        <v>39.26</v>
      </c>
      <c r="N22" s="33"/>
      <c r="O22" s="34">
        <v>39.659999999999997</v>
      </c>
      <c r="P22" s="34">
        <f t="shared" si="5"/>
        <v>39.659999999999997</v>
      </c>
      <c r="Q22" s="34">
        <f t="shared" si="6"/>
        <v>78.919999999999987</v>
      </c>
      <c r="R22" s="34"/>
      <c r="S22" s="36" t="s">
        <v>9</v>
      </c>
      <c r="T22" s="34">
        <f t="shared" si="7"/>
        <v>39.459999999999994</v>
      </c>
      <c r="U22" s="33">
        <f t="shared" si="8"/>
        <v>0</v>
      </c>
      <c r="V22" s="34">
        <f t="shared" si="9"/>
        <v>39.459999999999994</v>
      </c>
    </row>
    <row r="23" spans="1:22" ht="14.4" thickTop="1" thickBot="1" x14ac:dyDescent="0.3">
      <c r="B23" s="25" t="s">
        <v>5</v>
      </c>
      <c r="C23" s="26"/>
      <c r="D23" s="27"/>
      <c r="E23" s="7"/>
      <c r="F23" s="37"/>
      <c r="G23" s="9"/>
      <c r="H23" s="14">
        <f>SMALL(T25:T40,(COUNTIF(T25:T40,0)+1))</f>
        <v>62.965000000000003</v>
      </c>
      <c r="I23" s="14"/>
      <c r="J23" s="35" t="s">
        <v>21</v>
      </c>
      <c r="K23" s="34"/>
      <c r="L23" s="34" t="s">
        <v>1</v>
      </c>
      <c r="N23" s="35" t="s">
        <v>22</v>
      </c>
      <c r="O23" s="34"/>
      <c r="P23" s="34"/>
      <c r="Q23" s="34" t="s">
        <v>10</v>
      </c>
      <c r="R23" s="34"/>
      <c r="S23" s="36" t="s">
        <v>11</v>
      </c>
      <c r="T23" s="34" t="s">
        <v>12</v>
      </c>
      <c r="U23" s="33" t="s">
        <v>12</v>
      </c>
    </row>
    <row r="24" spans="1:22" ht="14.4" thickTop="1" thickBot="1" x14ac:dyDescent="0.3">
      <c r="A24" s="1" t="s">
        <v>2</v>
      </c>
      <c r="B24" s="10"/>
      <c r="C24" s="10"/>
      <c r="D24" s="44" t="s">
        <v>3</v>
      </c>
      <c r="E24" s="45" t="s">
        <v>13</v>
      </c>
      <c r="F24" s="38" t="s">
        <v>14</v>
      </c>
      <c r="G24" s="12"/>
      <c r="H24" s="5" t="s">
        <v>15</v>
      </c>
      <c r="I24" s="5"/>
      <c r="J24" s="33" t="s">
        <v>16</v>
      </c>
      <c r="K24" s="34" t="s">
        <v>17</v>
      </c>
      <c r="L24" s="34" t="s">
        <v>18</v>
      </c>
      <c r="N24" s="33" t="s">
        <v>16</v>
      </c>
      <c r="O24" s="34" t="s">
        <v>17</v>
      </c>
      <c r="P24" s="34" t="s">
        <v>18</v>
      </c>
      <c r="Q24" s="34" t="s">
        <v>18</v>
      </c>
      <c r="R24" s="34"/>
      <c r="S24" s="36" t="s">
        <v>19</v>
      </c>
      <c r="T24" s="34" t="s">
        <v>18</v>
      </c>
      <c r="U24" s="33" t="s">
        <v>20</v>
      </c>
      <c r="V24" s="1" t="s">
        <v>19</v>
      </c>
    </row>
    <row r="25" spans="1:22" ht="13.8" thickTop="1" x14ac:dyDescent="0.25">
      <c r="A25" s="15">
        <f>RANK(D25,D25:D40)</f>
        <v>1</v>
      </c>
      <c r="B25" s="16" t="s">
        <v>65</v>
      </c>
      <c r="C25" s="17"/>
      <c r="D25" s="18">
        <f t="shared" ref="D25:D40" si="10">IF(H25=0,0,($H$23/H25)*100)</f>
        <v>100</v>
      </c>
      <c r="E25" s="19">
        <f t="shared" ref="E25:E40" si="11">IF(U25=0," ",U25)</f>
        <v>1</v>
      </c>
      <c r="F25" s="39">
        <f t="shared" ref="F25:F40" si="12">V25</f>
        <v>2.9650000000000034</v>
      </c>
      <c r="G25" s="21"/>
      <c r="H25" s="40">
        <f t="shared" ref="H25:H40" si="13">(T25)</f>
        <v>62.965000000000003</v>
      </c>
      <c r="I25" s="40"/>
      <c r="J25" s="41">
        <v>1</v>
      </c>
      <c r="K25" s="42">
        <v>3.17</v>
      </c>
      <c r="L25" s="34">
        <f t="shared" ref="L25:L40" si="14">SUM(J25*60,K25)</f>
        <v>63.17</v>
      </c>
      <c r="N25" s="41">
        <v>1</v>
      </c>
      <c r="O25" s="42">
        <v>2.76</v>
      </c>
      <c r="P25" s="34">
        <f t="shared" ref="P25:P40" si="15">SUM(N25*60,O25)</f>
        <v>62.76</v>
      </c>
      <c r="Q25" s="34">
        <f t="shared" ref="Q25:Q40" si="16">IF(P25=0,L25,SUM(L25,P25))</f>
        <v>125.93</v>
      </c>
      <c r="R25" s="34"/>
      <c r="S25" s="42"/>
      <c r="T25" s="34">
        <f t="shared" ref="T25:T40" si="17">IF(P25=0,SUM(Q25,S25),SUM(Q25/2,S25))</f>
        <v>62.965000000000003</v>
      </c>
      <c r="U25" s="33">
        <f t="shared" ref="U25:U40" si="18">QUOTIENT(T25,60)</f>
        <v>1</v>
      </c>
      <c r="V25" s="34">
        <f>SUM(T25-(U25*60))</f>
        <v>2.9650000000000034</v>
      </c>
    </row>
    <row r="26" spans="1:22" x14ac:dyDescent="0.25">
      <c r="A26" s="15">
        <f>RANK(D26,D25:D40)</f>
        <v>10</v>
      </c>
      <c r="B26" s="16" t="s">
        <v>66</v>
      </c>
      <c r="C26" s="23"/>
      <c r="D26" s="18">
        <f t="shared" si="10"/>
        <v>0</v>
      </c>
      <c r="E26" s="19" t="str">
        <f t="shared" si="11"/>
        <v xml:space="preserve"> </v>
      </c>
      <c r="F26" s="39">
        <f t="shared" si="12"/>
        <v>0</v>
      </c>
      <c r="G26" s="21"/>
      <c r="H26" s="40">
        <f t="shared" si="13"/>
        <v>0</v>
      </c>
      <c r="I26" s="40"/>
      <c r="J26" s="41"/>
      <c r="K26" s="42"/>
      <c r="L26" s="34">
        <f t="shared" si="14"/>
        <v>0</v>
      </c>
      <c r="N26" s="41"/>
      <c r="O26" s="42"/>
      <c r="P26" s="34">
        <f t="shared" si="15"/>
        <v>0</v>
      </c>
      <c r="Q26" s="34">
        <f t="shared" si="16"/>
        <v>0</v>
      </c>
      <c r="R26" s="34"/>
      <c r="S26" s="42"/>
      <c r="T26" s="34">
        <f t="shared" si="17"/>
        <v>0</v>
      </c>
      <c r="U26" s="33">
        <f t="shared" si="18"/>
        <v>0</v>
      </c>
      <c r="V26" s="34">
        <f t="shared" ref="V26:V40" si="19">SUM(T26-(U26*60))</f>
        <v>0</v>
      </c>
    </row>
    <row r="27" spans="1:22" x14ac:dyDescent="0.25">
      <c r="A27" s="15">
        <f>RANK(D27,D25:D40)</f>
        <v>6</v>
      </c>
      <c r="B27" s="16" t="s">
        <v>60</v>
      </c>
      <c r="C27" s="23"/>
      <c r="D27" s="18">
        <f t="shared" si="10"/>
        <v>38.416717510677245</v>
      </c>
      <c r="E27" s="19">
        <f t="shared" si="11"/>
        <v>2</v>
      </c>
      <c r="F27" s="39">
        <f t="shared" si="12"/>
        <v>43.900000000000006</v>
      </c>
      <c r="G27" s="21"/>
      <c r="H27" s="40">
        <f t="shared" si="13"/>
        <v>163.9</v>
      </c>
      <c r="I27" s="40"/>
      <c r="J27" s="41">
        <v>2</v>
      </c>
      <c r="K27" s="42">
        <v>43.96</v>
      </c>
      <c r="L27" s="34">
        <f t="shared" si="14"/>
        <v>163.96</v>
      </c>
      <c r="N27" s="41">
        <v>2</v>
      </c>
      <c r="O27" s="42">
        <v>43.84</v>
      </c>
      <c r="P27" s="34">
        <f t="shared" si="15"/>
        <v>163.84</v>
      </c>
      <c r="Q27" s="34">
        <f t="shared" si="16"/>
        <v>327.8</v>
      </c>
      <c r="R27" s="34"/>
      <c r="S27" s="42"/>
      <c r="T27" s="34">
        <f t="shared" si="17"/>
        <v>163.9</v>
      </c>
      <c r="U27" s="33">
        <f t="shared" si="18"/>
        <v>2</v>
      </c>
      <c r="V27" s="34">
        <f t="shared" si="19"/>
        <v>43.900000000000006</v>
      </c>
    </row>
    <row r="28" spans="1:22" x14ac:dyDescent="0.25">
      <c r="A28" s="15">
        <f>RANK(D28,D25:D40)</f>
        <v>2</v>
      </c>
      <c r="B28" s="16" t="s">
        <v>88</v>
      </c>
      <c r="C28" s="23"/>
      <c r="D28" s="18">
        <f t="shared" si="10"/>
        <v>75.191067590160003</v>
      </c>
      <c r="E28" s="19">
        <f t="shared" si="11"/>
        <v>1</v>
      </c>
      <c r="F28" s="39">
        <f t="shared" si="12"/>
        <v>23.740000000000009</v>
      </c>
      <c r="G28" s="21"/>
      <c r="H28" s="40">
        <f t="shared" si="13"/>
        <v>83.740000000000009</v>
      </c>
      <c r="I28" s="40"/>
      <c r="J28" s="41">
        <v>1</v>
      </c>
      <c r="K28" s="42">
        <v>23.84</v>
      </c>
      <c r="L28" s="34">
        <f t="shared" si="14"/>
        <v>83.84</v>
      </c>
      <c r="N28" s="41">
        <v>1</v>
      </c>
      <c r="O28" s="42">
        <v>23.64</v>
      </c>
      <c r="P28" s="34">
        <f t="shared" si="15"/>
        <v>83.64</v>
      </c>
      <c r="Q28" s="34">
        <f t="shared" si="16"/>
        <v>167.48000000000002</v>
      </c>
      <c r="R28" s="34"/>
      <c r="S28" s="42"/>
      <c r="T28" s="34">
        <f t="shared" si="17"/>
        <v>83.740000000000009</v>
      </c>
      <c r="U28" s="33">
        <f t="shared" si="18"/>
        <v>1</v>
      </c>
      <c r="V28" s="34">
        <f t="shared" si="19"/>
        <v>23.740000000000009</v>
      </c>
    </row>
    <row r="29" spans="1:22" x14ac:dyDescent="0.25">
      <c r="A29" s="15">
        <f>RANK(D29,D25:D40)</f>
        <v>9</v>
      </c>
      <c r="B29" s="16" t="s">
        <v>89</v>
      </c>
      <c r="C29" s="23"/>
      <c r="D29" s="18">
        <f t="shared" si="10"/>
        <v>21.236087689713322</v>
      </c>
      <c r="E29" s="19">
        <f t="shared" si="11"/>
        <v>4</v>
      </c>
      <c r="F29" s="39">
        <f t="shared" si="12"/>
        <v>56.5</v>
      </c>
      <c r="G29" s="21"/>
      <c r="H29" s="40">
        <f t="shared" si="13"/>
        <v>296.5</v>
      </c>
      <c r="I29" s="40"/>
      <c r="J29" s="41">
        <v>4</v>
      </c>
      <c r="K29" s="42">
        <v>56</v>
      </c>
      <c r="L29" s="34">
        <f t="shared" si="14"/>
        <v>296</v>
      </c>
      <c r="N29" s="41">
        <v>4</v>
      </c>
      <c r="O29" s="42">
        <v>57</v>
      </c>
      <c r="P29" s="34">
        <f t="shared" si="15"/>
        <v>297</v>
      </c>
      <c r="Q29" s="34">
        <f t="shared" si="16"/>
        <v>593</v>
      </c>
      <c r="R29" s="34"/>
      <c r="S29" s="42"/>
      <c r="T29" s="34">
        <f t="shared" si="17"/>
        <v>296.5</v>
      </c>
      <c r="U29" s="33">
        <f t="shared" si="18"/>
        <v>4</v>
      </c>
      <c r="V29" s="34">
        <f t="shared" si="19"/>
        <v>56.5</v>
      </c>
    </row>
    <row r="30" spans="1:22" x14ac:dyDescent="0.25">
      <c r="A30" s="15">
        <f>RANK(D30,D25:D40)</f>
        <v>3</v>
      </c>
      <c r="B30" s="16" t="s">
        <v>90</v>
      </c>
      <c r="C30" s="23"/>
      <c r="D30" s="18">
        <f t="shared" si="10"/>
        <v>62.270681896850121</v>
      </c>
      <c r="E30" s="19">
        <f t="shared" si="11"/>
        <v>1</v>
      </c>
      <c r="F30" s="39">
        <f t="shared" si="12"/>
        <v>41.115000000000009</v>
      </c>
      <c r="G30" s="21"/>
      <c r="H30" s="40">
        <f t="shared" si="13"/>
        <v>101.11500000000001</v>
      </c>
      <c r="I30" s="40"/>
      <c r="J30" s="41">
        <v>1</v>
      </c>
      <c r="K30" s="42">
        <v>41.08</v>
      </c>
      <c r="L30" s="34">
        <f t="shared" si="14"/>
        <v>101.08</v>
      </c>
      <c r="N30" s="41">
        <v>1</v>
      </c>
      <c r="O30" s="42">
        <v>41.15</v>
      </c>
      <c r="P30" s="34">
        <f t="shared" si="15"/>
        <v>101.15</v>
      </c>
      <c r="Q30" s="34">
        <f t="shared" si="16"/>
        <v>202.23000000000002</v>
      </c>
      <c r="R30" s="34"/>
      <c r="S30" s="42"/>
      <c r="T30" s="34">
        <f t="shared" si="17"/>
        <v>101.11500000000001</v>
      </c>
      <c r="U30" s="33">
        <f t="shared" si="18"/>
        <v>1</v>
      </c>
      <c r="V30" s="34">
        <f t="shared" si="19"/>
        <v>41.115000000000009</v>
      </c>
    </row>
    <row r="31" spans="1:22" x14ac:dyDescent="0.25">
      <c r="A31" s="15">
        <f>RANK(D31,D25:D40)</f>
        <v>5</v>
      </c>
      <c r="B31" s="16" t="s">
        <v>91</v>
      </c>
      <c r="C31" s="23"/>
      <c r="D31" s="18">
        <f t="shared" si="10"/>
        <v>47.173628020228506</v>
      </c>
      <c r="E31" s="19">
        <f t="shared" si="11"/>
        <v>2</v>
      </c>
      <c r="F31" s="39">
        <f t="shared" si="12"/>
        <v>13.475000000000023</v>
      </c>
      <c r="G31" s="21"/>
      <c r="H31" s="40">
        <f t="shared" si="13"/>
        <v>133.47500000000002</v>
      </c>
      <c r="I31" s="40"/>
      <c r="J31" s="41">
        <v>2</v>
      </c>
      <c r="K31" s="42">
        <v>13.71</v>
      </c>
      <c r="L31" s="34">
        <f t="shared" si="14"/>
        <v>133.71</v>
      </c>
      <c r="N31" s="41">
        <v>2</v>
      </c>
      <c r="O31" s="42">
        <v>13.24</v>
      </c>
      <c r="P31" s="34">
        <f t="shared" si="15"/>
        <v>133.24</v>
      </c>
      <c r="Q31" s="34">
        <f t="shared" si="16"/>
        <v>266.95000000000005</v>
      </c>
      <c r="R31" s="34"/>
      <c r="S31" s="42"/>
      <c r="T31" s="34">
        <f t="shared" si="17"/>
        <v>133.47500000000002</v>
      </c>
      <c r="U31" s="33">
        <f t="shared" si="18"/>
        <v>2</v>
      </c>
      <c r="V31" s="34">
        <f t="shared" si="19"/>
        <v>13.475000000000023</v>
      </c>
    </row>
    <row r="32" spans="1:22" ht="13.5" customHeight="1" x14ac:dyDescent="0.25">
      <c r="A32" s="15">
        <f>RANK(D32,D25:D40)</f>
        <v>7</v>
      </c>
      <c r="B32" s="16" t="s">
        <v>67</v>
      </c>
      <c r="C32" s="23"/>
      <c r="D32" s="18">
        <f t="shared" si="10"/>
        <v>34.582852748942713</v>
      </c>
      <c r="E32" s="19">
        <f t="shared" si="11"/>
        <v>3</v>
      </c>
      <c r="F32" s="39">
        <f t="shared" si="12"/>
        <v>2.0699999999999932</v>
      </c>
      <c r="G32" s="21"/>
      <c r="H32" s="40">
        <f t="shared" si="13"/>
        <v>182.07</v>
      </c>
      <c r="I32" s="40"/>
      <c r="J32" s="41">
        <v>3</v>
      </c>
      <c r="K32" s="42">
        <v>1.77</v>
      </c>
      <c r="L32" s="34">
        <f t="shared" si="14"/>
        <v>181.77</v>
      </c>
      <c r="N32" s="41">
        <v>3</v>
      </c>
      <c r="O32" s="42">
        <v>2.37</v>
      </c>
      <c r="P32" s="34">
        <f t="shared" si="15"/>
        <v>182.37</v>
      </c>
      <c r="Q32" s="34">
        <f t="shared" si="16"/>
        <v>364.14</v>
      </c>
      <c r="R32" s="34"/>
      <c r="S32" s="42"/>
      <c r="T32" s="34">
        <f t="shared" si="17"/>
        <v>182.07</v>
      </c>
      <c r="U32" s="33">
        <f t="shared" si="18"/>
        <v>3</v>
      </c>
      <c r="V32" s="34">
        <f t="shared" si="19"/>
        <v>2.0699999999999932</v>
      </c>
    </row>
    <row r="33" spans="1:22" ht="13.5" customHeight="1" x14ac:dyDescent="0.25">
      <c r="A33" s="15">
        <f>RANK(D33,D25:D40)</f>
        <v>8</v>
      </c>
      <c r="B33" s="16" t="s">
        <v>68</v>
      </c>
      <c r="C33" s="23"/>
      <c r="D33" s="18">
        <f t="shared" si="10"/>
        <v>25.067680547814319</v>
      </c>
      <c r="E33" s="19">
        <f t="shared" si="11"/>
        <v>4</v>
      </c>
      <c r="F33" s="39">
        <f t="shared" si="12"/>
        <v>11.180000000000007</v>
      </c>
      <c r="G33" s="21"/>
      <c r="H33" s="40">
        <f t="shared" si="13"/>
        <v>251.18</v>
      </c>
      <c r="I33" s="40"/>
      <c r="J33" s="41">
        <v>4</v>
      </c>
      <c r="K33" s="42">
        <v>11.34</v>
      </c>
      <c r="L33" s="34">
        <f t="shared" si="14"/>
        <v>251.34</v>
      </c>
      <c r="N33" s="41">
        <v>4</v>
      </c>
      <c r="O33" s="42">
        <v>11.02</v>
      </c>
      <c r="P33" s="34">
        <f t="shared" si="15"/>
        <v>251.02</v>
      </c>
      <c r="Q33" s="34">
        <f t="shared" si="16"/>
        <v>502.36</v>
      </c>
      <c r="R33" s="34"/>
      <c r="S33" s="42"/>
      <c r="T33" s="34">
        <f t="shared" si="17"/>
        <v>251.18</v>
      </c>
      <c r="U33" s="33">
        <f t="shared" si="18"/>
        <v>4</v>
      </c>
      <c r="V33" s="34">
        <f t="shared" si="19"/>
        <v>11.180000000000007</v>
      </c>
    </row>
    <row r="34" spans="1:22" ht="13.5" customHeight="1" x14ac:dyDescent="0.25">
      <c r="A34" s="15">
        <f>RANK(D34,D25:D40)</f>
        <v>4</v>
      </c>
      <c r="B34" s="16" t="s">
        <v>92</v>
      </c>
      <c r="C34" s="23"/>
      <c r="D34" s="18">
        <f t="shared" si="10"/>
        <v>47.177162551979926</v>
      </c>
      <c r="E34" s="19">
        <f t="shared" si="11"/>
        <v>2</v>
      </c>
      <c r="F34" s="39">
        <f t="shared" si="12"/>
        <v>13.465000000000003</v>
      </c>
      <c r="G34" s="21"/>
      <c r="H34" s="40">
        <f t="shared" si="13"/>
        <v>133.465</v>
      </c>
      <c r="I34" s="40"/>
      <c r="J34" s="41">
        <v>2</v>
      </c>
      <c r="K34" s="42">
        <v>12.93</v>
      </c>
      <c r="L34" s="34">
        <f t="shared" si="14"/>
        <v>132.93</v>
      </c>
      <c r="N34" s="41">
        <v>2</v>
      </c>
      <c r="O34" s="42">
        <v>14</v>
      </c>
      <c r="P34" s="34">
        <f t="shared" si="15"/>
        <v>134</v>
      </c>
      <c r="Q34" s="34">
        <f t="shared" si="16"/>
        <v>266.93</v>
      </c>
      <c r="R34" s="34"/>
      <c r="S34" s="42"/>
      <c r="T34" s="34">
        <f t="shared" si="17"/>
        <v>133.465</v>
      </c>
      <c r="U34" s="33">
        <f t="shared" si="18"/>
        <v>2</v>
      </c>
      <c r="V34" s="34">
        <f t="shared" si="19"/>
        <v>13.465000000000003</v>
      </c>
    </row>
    <row r="35" spans="1:22" ht="13.5" customHeight="1" x14ac:dyDescent="0.25">
      <c r="A35" s="15">
        <f>RANK(D35,D25:D40)</f>
        <v>10</v>
      </c>
      <c r="B35" s="16">
        <f>'TOTAL OVERALL'!B35</f>
        <v>0</v>
      </c>
      <c r="C35" s="23"/>
      <c r="D35" s="18">
        <f t="shared" si="10"/>
        <v>0</v>
      </c>
      <c r="E35" s="19" t="str">
        <f t="shared" si="11"/>
        <v xml:space="preserve"> </v>
      </c>
      <c r="F35" s="39">
        <f t="shared" si="12"/>
        <v>0</v>
      </c>
      <c r="G35" s="21"/>
      <c r="H35" s="40">
        <f t="shared" si="13"/>
        <v>0</v>
      </c>
      <c r="I35" s="40"/>
      <c r="J35" s="41"/>
      <c r="K35" s="42"/>
      <c r="L35" s="34">
        <f t="shared" si="14"/>
        <v>0</v>
      </c>
      <c r="N35" s="41"/>
      <c r="O35" s="42"/>
      <c r="P35" s="34">
        <f t="shared" si="15"/>
        <v>0</v>
      </c>
      <c r="Q35" s="34">
        <f t="shared" si="16"/>
        <v>0</v>
      </c>
      <c r="R35" s="34"/>
      <c r="S35" s="42"/>
      <c r="T35" s="34">
        <f t="shared" si="17"/>
        <v>0</v>
      </c>
      <c r="U35" s="33">
        <f t="shared" si="18"/>
        <v>0</v>
      </c>
      <c r="V35" s="34">
        <f t="shared" si="19"/>
        <v>0</v>
      </c>
    </row>
    <row r="36" spans="1:22" ht="13.5" customHeight="1" x14ac:dyDescent="0.25">
      <c r="A36" s="15">
        <f>RANK(D36,D25:D40)</f>
        <v>10</v>
      </c>
      <c r="B36" s="16">
        <f>'TOTAL OVERALL'!B36</f>
        <v>0</v>
      </c>
      <c r="C36" s="23"/>
      <c r="D36" s="18">
        <f t="shared" si="10"/>
        <v>0</v>
      </c>
      <c r="E36" s="19" t="str">
        <f t="shared" si="11"/>
        <v xml:space="preserve"> </v>
      </c>
      <c r="F36" s="39">
        <f t="shared" si="12"/>
        <v>0</v>
      </c>
      <c r="G36" s="21"/>
      <c r="H36" s="40">
        <f t="shared" si="13"/>
        <v>0</v>
      </c>
      <c r="I36" s="40"/>
      <c r="J36" s="41"/>
      <c r="K36" s="42"/>
      <c r="L36" s="34">
        <f t="shared" si="14"/>
        <v>0</v>
      </c>
      <c r="N36" s="41"/>
      <c r="O36" s="42"/>
      <c r="P36" s="34">
        <f t="shared" si="15"/>
        <v>0</v>
      </c>
      <c r="Q36" s="34">
        <f t="shared" si="16"/>
        <v>0</v>
      </c>
      <c r="R36" s="34"/>
      <c r="S36" s="42"/>
      <c r="T36" s="34">
        <f t="shared" si="17"/>
        <v>0</v>
      </c>
      <c r="U36" s="33">
        <f t="shared" si="18"/>
        <v>0</v>
      </c>
      <c r="V36" s="34">
        <f t="shared" si="19"/>
        <v>0</v>
      </c>
    </row>
    <row r="37" spans="1:22" ht="13.5" customHeight="1" x14ac:dyDescent="0.25">
      <c r="A37" s="15">
        <f>RANK(D37,D25:D40)</f>
        <v>10</v>
      </c>
      <c r="B37" s="16">
        <f>'TOTAL OVERALL'!B37</f>
        <v>0</v>
      </c>
      <c r="C37" s="23"/>
      <c r="D37" s="18">
        <f t="shared" si="10"/>
        <v>0</v>
      </c>
      <c r="E37" s="19" t="str">
        <f t="shared" si="11"/>
        <v xml:space="preserve"> </v>
      </c>
      <c r="F37" s="39">
        <f t="shared" si="12"/>
        <v>0</v>
      </c>
      <c r="G37" s="21"/>
      <c r="H37" s="40">
        <f t="shared" si="13"/>
        <v>0</v>
      </c>
      <c r="I37" s="40"/>
      <c r="J37" s="41"/>
      <c r="K37" s="42"/>
      <c r="L37" s="34">
        <f t="shared" si="14"/>
        <v>0</v>
      </c>
      <c r="N37" s="41"/>
      <c r="O37" s="42"/>
      <c r="P37" s="34">
        <f t="shared" si="15"/>
        <v>0</v>
      </c>
      <c r="Q37" s="34">
        <f t="shared" si="16"/>
        <v>0</v>
      </c>
      <c r="R37" s="34"/>
      <c r="S37" s="42"/>
      <c r="T37" s="34">
        <f t="shared" si="17"/>
        <v>0</v>
      </c>
      <c r="U37" s="33">
        <f t="shared" si="18"/>
        <v>0</v>
      </c>
      <c r="V37" s="34">
        <f t="shared" si="19"/>
        <v>0</v>
      </c>
    </row>
    <row r="38" spans="1:22" ht="13.5" customHeight="1" x14ac:dyDescent="0.25">
      <c r="A38" s="15">
        <f>RANK(D38,D25:D40)</f>
        <v>10</v>
      </c>
      <c r="B38" s="16">
        <f>'TOTAL OVERALL'!B38</f>
        <v>0</v>
      </c>
      <c r="C38" s="23"/>
      <c r="D38" s="18">
        <f t="shared" si="10"/>
        <v>0</v>
      </c>
      <c r="E38" s="19" t="str">
        <f t="shared" si="11"/>
        <v xml:space="preserve"> </v>
      </c>
      <c r="F38" s="39">
        <f t="shared" si="12"/>
        <v>0</v>
      </c>
      <c r="G38" s="21"/>
      <c r="H38" s="40">
        <f t="shared" si="13"/>
        <v>0</v>
      </c>
      <c r="I38" s="40"/>
      <c r="J38" s="41"/>
      <c r="K38" s="42"/>
      <c r="L38" s="34">
        <f t="shared" si="14"/>
        <v>0</v>
      </c>
      <c r="N38" s="41"/>
      <c r="O38" s="42"/>
      <c r="P38" s="34">
        <f t="shared" si="15"/>
        <v>0</v>
      </c>
      <c r="Q38" s="34">
        <f t="shared" si="16"/>
        <v>0</v>
      </c>
      <c r="R38" s="34"/>
      <c r="S38" s="42"/>
      <c r="T38" s="34">
        <f t="shared" si="17"/>
        <v>0</v>
      </c>
      <c r="U38" s="33">
        <f t="shared" si="18"/>
        <v>0</v>
      </c>
      <c r="V38" s="34">
        <f t="shared" si="19"/>
        <v>0</v>
      </c>
    </row>
    <row r="39" spans="1:22" ht="14.25" customHeight="1" x14ac:dyDescent="0.25">
      <c r="A39" s="15">
        <f>RANK(D39,D25:D40)</f>
        <v>10</v>
      </c>
      <c r="B39" s="16">
        <f>'TOTAL OVERALL'!B39</f>
        <v>0</v>
      </c>
      <c r="C39" s="23"/>
      <c r="D39" s="18">
        <f t="shared" si="10"/>
        <v>0</v>
      </c>
      <c r="E39" s="19" t="str">
        <f t="shared" si="11"/>
        <v xml:space="preserve"> </v>
      </c>
      <c r="F39" s="39">
        <f t="shared" si="12"/>
        <v>0</v>
      </c>
      <c r="G39" s="21"/>
      <c r="H39" s="40">
        <f t="shared" si="13"/>
        <v>0</v>
      </c>
      <c r="I39" s="40"/>
      <c r="J39" s="41"/>
      <c r="K39" s="42"/>
      <c r="L39" s="34">
        <f t="shared" si="14"/>
        <v>0</v>
      </c>
      <c r="N39" s="41"/>
      <c r="O39" s="42"/>
      <c r="P39" s="34">
        <f t="shared" si="15"/>
        <v>0</v>
      </c>
      <c r="Q39" s="34">
        <f t="shared" si="16"/>
        <v>0</v>
      </c>
      <c r="R39" s="34"/>
      <c r="S39" s="42"/>
      <c r="T39" s="34">
        <f t="shared" si="17"/>
        <v>0</v>
      </c>
      <c r="U39" s="33">
        <f t="shared" si="18"/>
        <v>0</v>
      </c>
      <c r="V39" s="34">
        <f t="shared" si="19"/>
        <v>0</v>
      </c>
    </row>
    <row r="40" spans="1:22" ht="14.25" customHeight="1" x14ac:dyDescent="0.25">
      <c r="A40" s="15">
        <f>RANK(D40,D25:D40)</f>
        <v>10</v>
      </c>
      <c r="B40" s="16">
        <f>'TOTAL OVERALL'!B40</f>
        <v>0</v>
      </c>
      <c r="C40" s="23"/>
      <c r="D40" s="18">
        <f t="shared" si="10"/>
        <v>0</v>
      </c>
      <c r="E40" s="19" t="str">
        <f t="shared" si="11"/>
        <v xml:space="preserve"> </v>
      </c>
      <c r="F40" s="39">
        <f t="shared" si="12"/>
        <v>0</v>
      </c>
      <c r="G40" s="21"/>
      <c r="H40" s="40">
        <f t="shared" si="13"/>
        <v>0</v>
      </c>
      <c r="I40" s="40"/>
      <c r="J40" s="41"/>
      <c r="K40" s="42"/>
      <c r="L40" s="34">
        <f t="shared" si="14"/>
        <v>0</v>
      </c>
      <c r="N40" s="41"/>
      <c r="O40" s="42"/>
      <c r="P40" s="34">
        <f t="shared" si="15"/>
        <v>0</v>
      </c>
      <c r="Q40" s="34">
        <f t="shared" si="16"/>
        <v>0</v>
      </c>
      <c r="R40" s="34"/>
      <c r="S40" s="42"/>
      <c r="T40" s="34">
        <f t="shared" si="17"/>
        <v>0</v>
      </c>
      <c r="U40" s="33">
        <f t="shared" si="18"/>
        <v>0</v>
      </c>
      <c r="V40" s="34">
        <f t="shared" si="19"/>
        <v>0</v>
      </c>
    </row>
    <row r="41" spans="1:22" ht="13.8" thickBot="1" x14ac:dyDescent="0.3">
      <c r="B41" s="16"/>
      <c r="C41" s="4"/>
      <c r="D41" s="24"/>
      <c r="E41" s="43"/>
      <c r="F41" s="5"/>
      <c r="G41" s="5"/>
      <c r="H41" s="14"/>
      <c r="I41" s="14"/>
      <c r="J41" s="33"/>
      <c r="K41" s="34"/>
      <c r="L41" s="34"/>
      <c r="N41" s="33"/>
      <c r="O41" s="34"/>
      <c r="P41" s="34"/>
      <c r="Q41" s="34"/>
      <c r="R41" s="34"/>
      <c r="S41" s="36" t="s">
        <v>9</v>
      </c>
      <c r="T41" s="34"/>
      <c r="U41" s="33"/>
    </row>
    <row r="42" spans="1:22" ht="14.4" thickTop="1" thickBot="1" x14ac:dyDescent="0.3">
      <c r="B42" s="25" t="s">
        <v>6</v>
      </c>
      <c r="C42" s="26"/>
      <c r="D42" s="27" t="s">
        <v>1</v>
      </c>
      <c r="E42" s="7"/>
      <c r="F42" s="37"/>
      <c r="G42" s="9"/>
      <c r="H42" s="14">
        <f>SMALL(T44:T51,(COUNTIF(T44:T51,0)+1))</f>
        <v>68.33</v>
      </c>
      <c r="I42" s="14"/>
      <c r="J42" s="35" t="s">
        <v>21</v>
      </c>
      <c r="K42" s="34"/>
      <c r="L42" s="34" t="s">
        <v>1</v>
      </c>
      <c r="N42" s="35" t="s">
        <v>22</v>
      </c>
      <c r="O42" s="34"/>
      <c r="P42" s="34"/>
      <c r="Q42" s="34" t="s">
        <v>10</v>
      </c>
      <c r="R42" s="34"/>
      <c r="S42" s="36" t="s">
        <v>11</v>
      </c>
      <c r="T42" s="34" t="s">
        <v>12</v>
      </c>
      <c r="U42" s="33" t="s">
        <v>12</v>
      </c>
    </row>
    <row r="43" spans="1:22" ht="14.4" thickTop="1" thickBot="1" x14ac:dyDescent="0.3">
      <c r="A43" s="1" t="s">
        <v>2</v>
      </c>
      <c r="B43" s="10"/>
      <c r="C43" s="10"/>
      <c r="D43" s="44" t="s">
        <v>3</v>
      </c>
      <c r="E43" s="45" t="s">
        <v>13</v>
      </c>
      <c r="F43" s="38" t="s">
        <v>14</v>
      </c>
      <c r="G43" s="12"/>
      <c r="H43" s="5" t="s">
        <v>15</v>
      </c>
      <c r="I43" s="5"/>
      <c r="J43" s="33" t="s">
        <v>16</v>
      </c>
      <c r="K43" s="34" t="s">
        <v>17</v>
      </c>
      <c r="L43" s="34" t="s">
        <v>18</v>
      </c>
      <c r="N43" s="33" t="s">
        <v>16</v>
      </c>
      <c r="O43" s="34" t="s">
        <v>17</v>
      </c>
      <c r="P43" s="34" t="s">
        <v>18</v>
      </c>
      <c r="Q43" s="34" t="s">
        <v>18</v>
      </c>
      <c r="R43" s="34"/>
      <c r="S43" s="36" t="s">
        <v>19</v>
      </c>
      <c r="T43" s="34" t="s">
        <v>18</v>
      </c>
      <c r="U43" s="33" t="s">
        <v>20</v>
      </c>
      <c r="V43" s="1" t="s">
        <v>19</v>
      </c>
    </row>
    <row r="44" spans="1:22" ht="13.8" thickTop="1" x14ac:dyDescent="0.25">
      <c r="A44" s="15">
        <f>RANK(D44,D44:D51)</f>
        <v>3</v>
      </c>
      <c r="B44" s="16" t="s">
        <v>59</v>
      </c>
      <c r="C44" s="17"/>
      <c r="D44" s="18">
        <f t="shared" ref="D44:D51" si="20">IF(H44=0,0,($H$42/H44)*100)</f>
        <v>21.606324110671938</v>
      </c>
      <c r="E44" s="19">
        <f t="shared" ref="E44:E51" si="21">IF(U44=0," ",U44)</f>
        <v>5</v>
      </c>
      <c r="F44" s="39">
        <f t="shared" ref="F44:F51" si="22">V44</f>
        <v>16.25</v>
      </c>
      <c r="G44" s="21"/>
      <c r="H44" s="40">
        <f t="shared" ref="H44:H51" si="23">(T44)</f>
        <v>316.25</v>
      </c>
      <c r="I44" s="40"/>
      <c r="J44" s="41">
        <v>5</v>
      </c>
      <c r="K44" s="42">
        <v>16.38</v>
      </c>
      <c r="L44" s="34">
        <f t="shared" ref="L44:L51" si="24">SUM(J44*60,K44)</f>
        <v>316.38</v>
      </c>
      <c r="N44" s="41">
        <v>5</v>
      </c>
      <c r="O44" s="42">
        <v>16.12</v>
      </c>
      <c r="P44" s="34">
        <f t="shared" ref="P44:P51" si="25">SUM(N44*60,O44)</f>
        <v>316.12</v>
      </c>
      <c r="Q44" s="34">
        <f t="shared" ref="Q44:Q51" si="26">IF(P44=0,L44,SUM(L44,P44))</f>
        <v>632.5</v>
      </c>
      <c r="R44" s="34"/>
      <c r="S44" s="42"/>
      <c r="T44" s="34">
        <f t="shared" ref="T44:T51" si="27">IF(P44=0,SUM(Q44,S44),SUM(Q44/2,S44))</f>
        <v>316.25</v>
      </c>
      <c r="U44" s="33">
        <f t="shared" ref="U44:U51" si="28">QUOTIENT(T44,60)</f>
        <v>5</v>
      </c>
      <c r="V44" s="34">
        <f>SUM(T44-(U44*60))</f>
        <v>16.25</v>
      </c>
    </row>
    <row r="45" spans="1:22" x14ac:dyDescent="0.25">
      <c r="A45" s="15">
        <f>RANK(D45,D44:D51)</f>
        <v>6</v>
      </c>
      <c r="B45" s="16" t="s">
        <v>93</v>
      </c>
      <c r="C45" s="23"/>
      <c r="D45" s="18">
        <f t="shared" si="20"/>
        <v>0</v>
      </c>
      <c r="E45" s="19" t="str">
        <f t="shared" si="21"/>
        <v xml:space="preserve"> </v>
      </c>
      <c r="F45" s="39">
        <f t="shared" si="22"/>
        <v>0</v>
      </c>
      <c r="G45" s="21"/>
      <c r="H45" s="40">
        <f t="shared" si="23"/>
        <v>0</v>
      </c>
      <c r="I45" s="40"/>
      <c r="J45" s="41"/>
      <c r="K45" s="42"/>
      <c r="L45" s="34">
        <f t="shared" si="24"/>
        <v>0</v>
      </c>
      <c r="N45" s="41"/>
      <c r="O45" s="42"/>
      <c r="P45" s="34">
        <f t="shared" si="25"/>
        <v>0</v>
      </c>
      <c r="Q45" s="34">
        <f t="shared" si="26"/>
        <v>0</v>
      </c>
      <c r="R45" s="34"/>
      <c r="S45" s="42"/>
      <c r="T45" s="34">
        <f t="shared" si="27"/>
        <v>0</v>
      </c>
      <c r="U45" s="33">
        <f t="shared" si="28"/>
        <v>0</v>
      </c>
      <c r="V45" s="34">
        <f t="shared" ref="V45:V51" si="29">T45-(U45*60)</f>
        <v>0</v>
      </c>
    </row>
    <row r="46" spans="1:22" x14ac:dyDescent="0.25">
      <c r="A46" s="15">
        <f>RANK(D46,D44:D51)</f>
        <v>1</v>
      </c>
      <c r="B46" s="16" t="s">
        <v>60</v>
      </c>
      <c r="C46" s="23"/>
      <c r="D46" s="18">
        <f t="shared" si="20"/>
        <v>100</v>
      </c>
      <c r="E46" s="19">
        <f t="shared" si="21"/>
        <v>1</v>
      </c>
      <c r="F46" s="39">
        <f t="shared" si="22"/>
        <v>8.3299999999999983</v>
      </c>
      <c r="G46" s="21"/>
      <c r="H46" s="40">
        <f t="shared" si="23"/>
        <v>68.33</v>
      </c>
      <c r="I46" s="40"/>
      <c r="J46" s="41">
        <v>1</v>
      </c>
      <c r="K46" s="42">
        <v>8</v>
      </c>
      <c r="L46" s="34">
        <f t="shared" si="24"/>
        <v>68</v>
      </c>
      <c r="N46" s="41">
        <v>1</v>
      </c>
      <c r="O46" s="42">
        <v>8.66</v>
      </c>
      <c r="P46" s="34">
        <f t="shared" si="25"/>
        <v>68.66</v>
      </c>
      <c r="Q46" s="34">
        <f t="shared" si="26"/>
        <v>136.66</v>
      </c>
      <c r="R46" s="34"/>
      <c r="S46" s="42"/>
      <c r="T46" s="34">
        <f t="shared" si="27"/>
        <v>68.33</v>
      </c>
      <c r="U46" s="33">
        <f t="shared" si="28"/>
        <v>1</v>
      </c>
      <c r="V46" s="34">
        <f t="shared" si="29"/>
        <v>8.3299999999999983</v>
      </c>
    </row>
    <row r="47" spans="1:22" x14ac:dyDescent="0.25">
      <c r="A47" s="15">
        <f>RANK(D47,D44:D51)</f>
        <v>2</v>
      </c>
      <c r="B47" s="16" t="s">
        <v>61</v>
      </c>
      <c r="C47" s="23"/>
      <c r="D47" s="18">
        <f t="shared" si="20"/>
        <v>30.244550182582714</v>
      </c>
      <c r="E47" s="19">
        <f t="shared" si="21"/>
        <v>3</v>
      </c>
      <c r="F47" s="39">
        <f t="shared" si="22"/>
        <v>45.925000000000011</v>
      </c>
      <c r="G47" s="21"/>
      <c r="H47" s="40">
        <f t="shared" si="23"/>
        <v>225.92500000000001</v>
      </c>
      <c r="I47" s="40"/>
      <c r="J47" s="41">
        <v>3</v>
      </c>
      <c r="K47" s="42">
        <v>48.85</v>
      </c>
      <c r="L47" s="34">
        <f t="shared" si="24"/>
        <v>228.85</v>
      </c>
      <c r="N47" s="41">
        <v>3</v>
      </c>
      <c r="O47" s="42">
        <v>43</v>
      </c>
      <c r="P47" s="34">
        <f t="shared" si="25"/>
        <v>223</v>
      </c>
      <c r="Q47" s="34">
        <f t="shared" si="26"/>
        <v>451.85</v>
      </c>
      <c r="R47" s="34"/>
      <c r="S47" s="42"/>
      <c r="T47" s="34">
        <f t="shared" si="27"/>
        <v>225.92500000000001</v>
      </c>
      <c r="U47" s="33">
        <f t="shared" si="28"/>
        <v>3</v>
      </c>
      <c r="V47" s="34">
        <f t="shared" si="29"/>
        <v>45.925000000000011</v>
      </c>
    </row>
    <row r="48" spans="1:22" x14ac:dyDescent="0.25">
      <c r="A48" s="15">
        <f>RANK(D48,D44:D51)</f>
        <v>6</v>
      </c>
      <c r="B48" s="16" t="s">
        <v>94</v>
      </c>
      <c r="C48" s="23"/>
      <c r="D48" s="18">
        <f t="shared" si="20"/>
        <v>0</v>
      </c>
      <c r="E48" s="19" t="str">
        <f t="shared" si="21"/>
        <v xml:space="preserve"> </v>
      </c>
      <c r="F48" s="39">
        <f t="shared" si="22"/>
        <v>0</v>
      </c>
      <c r="G48" s="21"/>
      <c r="H48" s="40">
        <f t="shared" si="23"/>
        <v>0</v>
      </c>
      <c r="I48" s="40"/>
      <c r="J48" s="41"/>
      <c r="K48" s="42"/>
      <c r="L48" s="34">
        <f t="shared" si="24"/>
        <v>0</v>
      </c>
      <c r="N48" s="41"/>
      <c r="O48" s="42"/>
      <c r="P48" s="34">
        <f t="shared" si="25"/>
        <v>0</v>
      </c>
      <c r="Q48" s="34">
        <f t="shared" si="26"/>
        <v>0</v>
      </c>
      <c r="R48" s="34"/>
      <c r="S48" s="42"/>
      <c r="T48" s="34">
        <f t="shared" si="27"/>
        <v>0</v>
      </c>
      <c r="U48" s="33">
        <f t="shared" si="28"/>
        <v>0</v>
      </c>
      <c r="V48" s="34">
        <f t="shared" si="29"/>
        <v>0</v>
      </c>
    </row>
    <row r="49" spans="1:22" x14ac:dyDescent="0.25">
      <c r="A49" s="15">
        <f>RANK(D49,D44:D51)</f>
        <v>4</v>
      </c>
      <c r="B49" s="16" t="s">
        <v>95</v>
      </c>
      <c r="C49" s="23"/>
      <c r="D49" s="18">
        <f t="shared" si="20"/>
        <v>20.948556012017903</v>
      </c>
      <c r="E49" s="19">
        <f t="shared" si="21"/>
        <v>5</v>
      </c>
      <c r="F49" s="39">
        <f t="shared" si="22"/>
        <v>26.180000000000007</v>
      </c>
      <c r="G49" s="21"/>
      <c r="H49" s="40">
        <f t="shared" si="23"/>
        <v>326.18</v>
      </c>
      <c r="I49" s="40"/>
      <c r="J49" s="41">
        <v>5</v>
      </c>
      <c r="K49" s="42">
        <v>26.48</v>
      </c>
      <c r="L49" s="34">
        <f t="shared" si="24"/>
        <v>326.48</v>
      </c>
      <c r="N49" s="41">
        <v>5</v>
      </c>
      <c r="O49" s="42">
        <v>25.88</v>
      </c>
      <c r="P49" s="34">
        <f t="shared" si="25"/>
        <v>325.88</v>
      </c>
      <c r="Q49" s="34">
        <f t="shared" si="26"/>
        <v>652.36</v>
      </c>
      <c r="R49" s="34"/>
      <c r="S49" s="42"/>
      <c r="T49" s="34">
        <f t="shared" si="27"/>
        <v>326.18</v>
      </c>
      <c r="U49" s="33">
        <f t="shared" si="28"/>
        <v>5</v>
      </c>
      <c r="V49" s="34">
        <f t="shared" si="29"/>
        <v>26.180000000000007</v>
      </c>
    </row>
    <row r="50" spans="1:22" x14ac:dyDescent="0.25">
      <c r="A50" s="15">
        <f>RANK(D50,D44:D51)</f>
        <v>5</v>
      </c>
      <c r="B50" s="16" t="s">
        <v>96</v>
      </c>
      <c r="C50" s="23"/>
      <c r="D50" s="18">
        <f t="shared" si="20"/>
        <v>20.471874765935137</v>
      </c>
      <c r="E50" s="19">
        <f t="shared" si="21"/>
        <v>5</v>
      </c>
      <c r="F50" s="39">
        <f t="shared" si="22"/>
        <v>33.774999999999977</v>
      </c>
      <c r="G50" s="21"/>
      <c r="H50" s="40">
        <f t="shared" si="23"/>
        <v>333.77499999999998</v>
      </c>
      <c r="I50" s="40"/>
      <c r="J50" s="41">
        <v>5</v>
      </c>
      <c r="K50" s="42">
        <v>26.55</v>
      </c>
      <c r="L50" s="34">
        <f t="shared" si="24"/>
        <v>326.55</v>
      </c>
      <c r="N50" s="41">
        <v>5</v>
      </c>
      <c r="O50" s="42">
        <v>41</v>
      </c>
      <c r="P50" s="34">
        <f t="shared" si="25"/>
        <v>341</v>
      </c>
      <c r="Q50" s="34">
        <f t="shared" si="26"/>
        <v>667.55</v>
      </c>
      <c r="R50" s="34"/>
      <c r="S50" s="42"/>
      <c r="T50" s="34">
        <f t="shared" si="27"/>
        <v>333.77499999999998</v>
      </c>
      <c r="U50" s="33">
        <f t="shared" si="28"/>
        <v>5</v>
      </c>
      <c r="V50" s="34">
        <f t="shared" si="29"/>
        <v>33.774999999999977</v>
      </c>
    </row>
    <row r="51" spans="1:22" x14ac:dyDescent="0.25">
      <c r="A51" s="15">
        <f>RANK(D51,D44:D51)</f>
        <v>6</v>
      </c>
      <c r="B51" s="16" t="s">
        <v>92</v>
      </c>
      <c r="C51" s="23"/>
      <c r="D51" s="18">
        <f t="shared" si="20"/>
        <v>0</v>
      </c>
      <c r="E51" s="19" t="str">
        <f t="shared" si="21"/>
        <v xml:space="preserve"> </v>
      </c>
      <c r="F51" s="39">
        <f t="shared" si="22"/>
        <v>0</v>
      </c>
      <c r="G51" s="21"/>
      <c r="H51" s="40">
        <f t="shared" si="23"/>
        <v>0</v>
      </c>
      <c r="I51" s="40"/>
      <c r="J51" s="41"/>
      <c r="K51" s="42"/>
      <c r="L51" s="34">
        <f t="shared" si="24"/>
        <v>0</v>
      </c>
      <c r="N51" s="41"/>
      <c r="O51" s="42"/>
      <c r="P51" s="34">
        <f t="shared" si="25"/>
        <v>0</v>
      </c>
      <c r="Q51" s="34">
        <f t="shared" si="26"/>
        <v>0</v>
      </c>
      <c r="R51" s="34"/>
      <c r="S51" s="42"/>
      <c r="T51" s="34">
        <f t="shared" si="27"/>
        <v>0</v>
      </c>
      <c r="U51" s="33">
        <f t="shared" si="28"/>
        <v>0</v>
      </c>
      <c r="V51" s="34">
        <f t="shared" si="29"/>
        <v>0</v>
      </c>
    </row>
  </sheetData>
  <pageMargins left="0.74791666666666667" right="0.74791666666666667" top="0.98402777777777772" bottom="0.98402777777777772" header="0.51180555555555551" footer="0.51180555555555551"/>
  <pageSetup scale="72" firstPageNumber="0" orientation="landscape" horizontalDpi="300" verticalDpi="300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2</vt:i4>
      </vt:variant>
    </vt:vector>
  </HeadingPairs>
  <TitlesOfParts>
    <vt:vector size="21" baseType="lpstr">
      <vt:lpstr>Stock Saw</vt:lpstr>
      <vt:lpstr>Pole Climb</vt:lpstr>
      <vt:lpstr>Single Buck</vt:lpstr>
      <vt:lpstr>Birling</vt:lpstr>
      <vt:lpstr>Fly Casting</vt:lpstr>
      <vt:lpstr>Obstacle Pole</vt:lpstr>
      <vt:lpstr>Crosscut Hell</vt:lpstr>
      <vt:lpstr>Scoot Load</vt:lpstr>
      <vt:lpstr>Standing Block</vt:lpstr>
      <vt:lpstr>Underhand</vt:lpstr>
      <vt:lpstr>Split</vt:lpstr>
      <vt:lpstr>Pulp Toss</vt:lpstr>
      <vt:lpstr>Log Roll</vt:lpstr>
      <vt:lpstr>Bow Saw</vt:lpstr>
      <vt:lpstr>Crosscut Saw</vt:lpstr>
      <vt:lpstr>Pack Board</vt:lpstr>
      <vt:lpstr>Canoe Relay</vt:lpstr>
      <vt:lpstr>TOTAL OVERALL</vt:lpstr>
      <vt:lpstr>Sheet3</vt:lpstr>
      <vt:lpstr>'Obstacle Pole'!Print_Area</vt:lpstr>
      <vt:lpstr>'Stock Saw'!Print_Area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Brett McLeod</dc:creator>
  <cp:keywords/>
  <dc:description/>
  <cp:lastModifiedBy>Drew Potter</cp:lastModifiedBy>
  <cp:revision/>
  <cp:lastPrinted>2019-04-27T19:18:00Z</cp:lastPrinted>
  <dcterms:created xsi:type="dcterms:W3CDTF">2012-10-12T13:10:17Z</dcterms:created>
  <dcterms:modified xsi:type="dcterms:W3CDTF">2019-04-29T18:20:11Z</dcterms:modified>
  <cp:category/>
  <cp:contentStatus/>
</cp:coreProperties>
</file>